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N116" i="6" l="1"/>
  <c r="Q120" i="6"/>
  <c r="P120" i="6"/>
  <c r="O120" i="6"/>
  <c r="N120" i="6"/>
  <c r="R120" i="6"/>
  <c r="R119" i="6" l="1"/>
  <c r="Q119" i="6"/>
  <c r="P119" i="6"/>
  <c r="R118" i="6"/>
  <c r="Q118" i="6"/>
  <c r="P118" i="6"/>
  <c r="O118" i="6"/>
  <c r="O119" i="6"/>
  <c r="N119" i="6"/>
  <c r="N118" i="6"/>
  <c r="R117" i="6" l="1"/>
  <c r="R116" i="6"/>
  <c r="Q117" i="6"/>
  <c r="Q116" i="6"/>
  <c r="P117" i="6"/>
  <c r="P116" i="6"/>
  <c r="O117" i="6"/>
  <c r="O116" i="6"/>
  <c r="Q115" i="6"/>
  <c r="P115" i="6"/>
  <c r="O115" i="6"/>
  <c r="N117" i="6"/>
  <c r="N115" i="6"/>
  <c r="O114" i="12" l="1"/>
  <c r="O115" i="12"/>
  <c r="L115" i="12"/>
  <c r="C109" i="12" l="1"/>
  <c r="C110" i="12"/>
  <c r="C111" i="12"/>
  <c r="C112" i="12"/>
  <c r="C113" i="12"/>
  <c r="C114" i="12"/>
  <c r="S118" i="12" s="1"/>
  <c r="C115" i="12"/>
  <c r="C116" i="12"/>
  <c r="C117" i="12"/>
  <c r="C118" i="12"/>
  <c r="C108" i="12"/>
  <c r="O113" i="12"/>
  <c r="O112" i="12"/>
  <c r="O111" i="12"/>
  <c r="O110" i="12"/>
  <c r="O109" i="12"/>
  <c r="O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/>
  <c r="E114" i="6" s="1"/>
  <c r="B114" i="6"/>
  <c r="Y113" i="6"/>
  <c r="S113" i="6"/>
  <c r="M113" i="6"/>
  <c r="K113" i="6"/>
  <c r="I113" i="6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/>
  <c r="B110" i="6"/>
  <c r="P120" i="12"/>
  <c r="N120" i="12"/>
  <c r="M120" i="12"/>
  <c r="K120" i="12"/>
  <c r="J120" i="12"/>
  <c r="I120" i="12"/>
  <c r="H120" i="12"/>
  <c r="G120" i="12"/>
  <c r="B120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/>
  <c r="B102" i="6"/>
  <c r="S101" i="6"/>
  <c r="M101" i="6"/>
  <c r="K101" i="6"/>
  <c r="I101" i="6"/>
  <c r="E101" i="6"/>
  <c r="B101" i="6"/>
  <c r="S100" i="6"/>
  <c r="K100" i="6"/>
  <c r="I100" i="6"/>
  <c r="E100" i="6"/>
  <c r="B100" i="6"/>
  <c r="S99" i="6"/>
  <c r="I99" i="6"/>
  <c r="G99" i="6"/>
  <c r="G109" i="6" s="1"/>
  <c r="E99" i="6"/>
  <c r="B99" i="6"/>
  <c r="S98" i="6"/>
  <c r="I98" i="6"/>
  <c r="E98" i="6" s="1"/>
  <c r="B98" i="6"/>
  <c r="Y97" i="6"/>
  <c r="S97" i="6"/>
  <c r="M97" i="6"/>
  <c r="I97" i="6"/>
  <c r="E97" i="6" s="1"/>
  <c r="B97" i="6"/>
  <c r="K109" i="6" l="1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<sst xmlns="http://schemas.openxmlformats.org/spreadsheetml/2006/main" count="952" uniqueCount="878">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</sst>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  <font>
      <sz val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33" fillId="2" borderId="36" xfId="1" applyNumberFormat="1" applyFont="1" applyFill="1" applyBorder="1" applyAlignment="1" applyProtection="1">
      <alignment horizontal="center" vertical="center" wrapText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2"/>
  <sheetViews>
    <sheetView tabSelected="1" zoomScale="85" zoomScaleNormal="85" zoomScaleSheetLayoutView="80" workbookViewId="0">
      <pane xSplit="2" ySplit="5" topLeftCell="C96" activePane="bottomRight" state="frozen"/>
      <selection pane="topRight" activeCell="B1" sqref="B1"/>
      <selection pane="bottomLeft" activeCell="A6" sqref="A6"/>
      <selection pane="bottomRight" activeCell="AC127" sqref="AC127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2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3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4"/>
      <c r="B3" s="154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4"/>
      <c r="B4" s="154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48" t="str">
        <f>IF(L!$A$1=1,L!S4,IF(L!$A$1=2,L!S13,L!S23))</f>
        <v>Qeveria Lokale</v>
      </c>
      <c r="N4" s="119"/>
      <c r="O4" s="115"/>
      <c r="P4" s="115"/>
      <c r="Q4" s="115"/>
      <c r="R4" s="115"/>
      <c r="S4" s="147" t="s">
        <v>868</v>
      </c>
      <c r="T4" s="119"/>
      <c r="U4" s="115"/>
      <c r="V4" s="115"/>
      <c r="W4" s="115"/>
      <c r="X4" s="115"/>
      <c r="Y4" s="147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5"/>
      <c r="B5" s="155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48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47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47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49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49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49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49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49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49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49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49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49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49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49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49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49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49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49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49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49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49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49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49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49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49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0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0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0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1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49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49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49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49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49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49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49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49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49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0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0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0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1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49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49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49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49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49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49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49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49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49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0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0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0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1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49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49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49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49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49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49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49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49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49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0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0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0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1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49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49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49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49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49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49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49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49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49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0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0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0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1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49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49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49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49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49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49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49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49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49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0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0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0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1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49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49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49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49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49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49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49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49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49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0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0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0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1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49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49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49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49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49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49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06" customFormat="1" x14ac:dyDescent="0.25">
      <c r="A116" s="149"/>
      <c r="B116" s="103" t="str">
        <f>IF(L!$A$1=1,L!B237,IF(L!$A$1=2,L!C237,L!D237))</f>
        <v>2023 Korrik</v>
      </c>
      <c r="C116" s="131">
        <f t="shared" si="106"/>
        <v>1552111.35</v>
      </c>
      <c r="D116" s="104">
        <f>E116+M116</f>
        <v>617548.58738000004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508323.12000000005</v>
      </c>
      <c r="N116" s="104">
        <f>1058978.37-T116-Z116</f>
        <v>169791.70000000013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s="107" customFormat="1" x14ac:dyDescent="0.25">
      <c r="A117" s="149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s="107" customFormat="1" x14ac:dyDescent="0.25">
      <c r="A118" s="149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s="107" customFormat="1" x14ac:dyDescent="0.25">
      <c r="A119" s="150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5">
        <v>536046.89</v>
      </c>
      <c r="U119" s="145">
        <v>144679.70000000001</v>
      </c>
      <c r="V119" s="145">
        <v>5386.52</v>
      </c>
      <c r="W119" s="145">
        <v>5045.29</v>
      </c>
      <c r="X119" s="145">
        <v>152226.5</v>
      </c>
      <c r="Y119" s="144">
        <f t="shared" si="110"/>
        <v>373097.88999999996</v>
      </c>
      <c r="Z119" s="104">
        <v>162376.15</v>
      </c>
      <c r="AA119" s="146">
        <v>35006.89</v>
      </c>
      <c r="AB119" s="146">
        <v>8885.99</v>
      </c>
      <c r="AC119" s="146">
        <v>123694.86</v>
      </c>
      <c r="AD119" s="104">
        <v>43134</v>
      </c>
    </row>
    <row r="120" spans="1:30" s="107" customFormat="1" x14ac:dyDescent="0.25">
      <c r="A120" s="150"/>
      <c r="B120" s="103" t="str">
        <f>IF(L!$A$1=1,L!B241,IF(L!$A$1=2,L!C241,L!D241))</f>
        <v xml:space="preserve">2023 Nëntor </v>
      </c>
      <c r="C120" s="131">
        <f t="shared" si="106"/>
        <v>2866426.3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1752794.18</v>
      </c>
      <c r="N120" s="104">
        <f>1015236.87-T120-Z120</f>
        <v>358083.42</v>
      </c>
      <c r="O120" s="104">
        <f>385451.57-U120-AA120</f>
        <v>215047.30000000002</v>
      </c>
      <c r="P120" s="104">
        <f>36166.03-V120-AB120</f>
        <v>23098.719999999998</v>
      </c>
      <c r="Q120" s="104">
        <f>184806.5-W120-AC120</f>
        <v>154706.5</v>
      </c>
      <c r="R120" s="104">
        <f>1244765.33-X120-AD120</f>
        <v>1001858.24</v>
      </c>
      <c r="S120" s="131">
        <f t="shared" si="114"/>
        <v>660819.49</v>
      </c>
      <c r="T120" s="145">
        <v>497042.33</v>
      </c>
      <c r="U120" s="145">
        <v>70670.3</v>
      </c>
      <c r="V120" s="145">
        <v>11639.26</v>
      </c>
      <c r="W120" s="145">
        <v>21850</v>
      </c>
      <c r="X120" s="145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0"/>
      <c r="B121" s="103"/>
      <c r="C121" s="131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31"/>
      <c r="T121" s="104"/>
      <c r="U121" s="104"/>
      <c r="V121" s="104"/>
      <c r="W121" s="104"/>
      <c r="X121" s="104"/>
      <c r="Y121" s="131"/>
      <c r="Z121" s="104"/>
      <c r="AA121" s="104"/>
      <c r="AB121" s="104"/>
      <c r="AC121" s="104"/>
      <c r="AD121" s="104"/>
    </row>
    <row r="122" spans="1:30" x14ac:dyDescent="0.25">
      <c r="A122" s="151"/>
      <c r="B122" s="124" t="str">
        <f>IF(L!$A$1=1,L!B243,IF(L!$A$1=2,L!C243,L!D243))</f>
        <v>Gjithsej 2023</v>
      </c>
      <c r="C122" s="123">
        <f t="shared" si="106"/>
        <v>20344837.600000001</v>
      </c>
      <c r="D122" s="123">
        <f>E122+M122</f>
        <v>9243350.2303600013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8456751.9800000004</v>
      </c>
      <c r="N122" s="121">
        <f t="shared" ref="N122:R122" si="117">SUM(N110:N121)</f>
        <v>2222266.27</v>
      </c>
      <c r="O122" s="121">
        <f t="shared" si="117"/>
        <v>2079322.11</v>
      </c>
      <c r="P122" s="121">
        <f t="shared" si="117"/>
        <v>234231.28</v>
      </c>
      <c r="Q122" s="121">
        <f t="shared" si="117"/>
        <v>718983</v>
      </c>
      <c r="R122" s="121">
        <f t="shared" si="117"/>
        <v>3201949.3200000003</v>
      </c>
      <c r="S122" s="121">
        <f>SUM(T122:X122)</f>
        <v>9160286.1099999994</v>
      </c>
      <c r="T122" s="121">
        <f t="shared" ref="T122:X122" si="118">SUM(T110:T121)</f>
        <v>7103559.2599999998</v>
      </c>
      <c r="U122" s="121">
        <f t="shared" si="118"/>
        <v>1249258.6499999999</v>
      </c>
      <c r="V122" s="121">
        <f t="shared" si="118"/>
        <v>96528.42</v>
      </c>
      <c r="W122" s="121">
        <f t="shared" si="118"/>
        <v>102420.29</v>
      </c>
      <c r="X122" s="121">
        <f t="shared" si="118"/>
        <v>608519.49</v>
      </c>
      <c r="Y122" s="121">
        <f>SUM(Z122:AD122)</f>
        <v>2727799.51</v>
      </c>
      <c r="Z122" s="121">
        <f t="shared" ref="Z122:AD122" si="119">SUM(Z110:Z121)</f>
        <v>1766270.3599999999</v>
      </c>
      <c r="AA122" s="121">
        <f t="shared" si="119"/>
        <v>380279.23</v>
      </c>
      <c r="AB122" s="121">
        <f t="shared" si="119"/>
        <v>39650.570000000007</v>
      </c>
      <c r="AC122" s="121">
        <f t="shared" si="119"/>
        <v>205534.86</v>
      </c>
      <c r="AD122" s="121">
        <f t="shared" si="119"/>
        <v>336064.49</v>
      </c>
    </row>
  </sheetData>
  <mergeCells count="15">
    <mergeCell ref="D1:D2"/>
    <mergeCell ref="B3:B5"/>
    <mergeCell ref="A3:A5"/>
    <mergeCell ref="A58:A70"/>
    <mergeCell ref="A110:A122"/>
    <mergeCell ref="A97:A109"/>
    <mergeCell ref="A84:A96"/>
    <mergeCell ref="A71:A83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33"/>
  <sheetViews>
    <sheetView zoomScale="80" zoomScaleNormal="80" zoomScaleSheetLayoutView="70" workbookViewId="0">
      <pane xSplit="2" ySplit="3" topLeftCell="C91" activePane="bottomRight" state="frozen"/>
      <selection pane="topRight" activeCell="C1" sqref="C1"/>
      <selection pane="bottomLeft" activeCell="A9" sqref="A9"/>
      <selection pane="bottomRight" activeCell="B119" sqref="B119:P119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57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58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2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3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3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3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3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3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3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3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3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3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3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3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4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59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0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0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0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0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0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0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0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0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0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0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0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1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59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0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0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0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0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0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0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0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0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0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0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0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1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59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0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0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0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0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0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0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0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0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0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0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0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1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56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56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56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56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56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56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56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56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56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56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56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56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56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56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56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56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56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56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56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56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56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56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56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56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56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56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56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56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56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56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56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56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56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56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56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56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56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56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56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56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56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56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56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56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56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56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56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56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56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56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56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56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56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f>5409+800+320</f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56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f>6747+909+490</f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56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f>7366+3150+4400</f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56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f>5360+750+950</f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56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f>6735+1700+300</f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56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f>6548+2330+1350</f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56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f>1230+500+300</f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56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f>8694+409</f>
        <v>9103</v>
      </c>
      <c r="M115" s="6">
        <v>16680</v>
      </c>
      <c r="N115" s="6">
        <v>7886.5</v>
      </c>
      <c r="O115" s="6">
        <f>30+2230+1490</f>
        <v>3750</v>
      </c>
      <c r="P115" s="6">
        <v>114468</v>
      </c>
      <c r="Q115" s="138"/>
      <c r="R115" s="139"/>
      <c r="S115" s="3">
        <v>199855.02</v>
      </c>
    </row>
    <row r="116" spans="1:20" s="3" customFormat="1" x14ac:dyDescent="0.25">
      <c r="A116" s="156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56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56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>
        <f>S115-C114</f>
        <v>-0.33999999999650754</v>
      </c>
    </row>
    <row r="119" spans="1:20" s="3" customFormat="1" x14ac:dyDescent="0.25">
      <c r="A119" s="156"/>
      <c r="B119" s="10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20" s="3" customFormat="1" x14ac:dyDescent="0.25">
      <c r="A120" s="156"/>
      <c r="B120" s="11" t="str">
        <f>IF(L!$A$1=1,L!B243,IF(L!$A$1=2,L!C243,L!D243))</f>
        <v>Gjithsej 2023</v>
      </c>
      <c r="C120" s="12">
        <f>SUM(C108:C119)</f>
        <v>3100763.48</v>
      </c>
      <c r="D120" s="12" t="e">
        <f>E120+#REF!+#REF!</f>
        <v>#REF!</v>
      </c>
      <c r="E120" s="12" t="e">
        <f>F120+K120+#REF!</f>
        <v>#REF!</v>
      </c>
      <c r="F120" s="12">
        <f>SUM(G120:J120)</f>
        <v>1852486.75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1236061.05</v>
      </c>
      <c r="J120" s="7">
        <f t="shared" si="34"/>
        <v>616425.69999999995</v>
      </c>
      <c r="K120" s="7">
        <f t="shared" si="34"/>
        <v>10857.5</v>
      </c>
      <c r="L120" s="7">
        <f t="shared" si="34"/>
        <v>66508</v>
      </c>
      <c r="M120" s="7">
        <f t="shared" si="34"/>
        <v>138561.5</v>
      </c>
      <c r="N120" s="7">
        <f t="shared" si="34"/>
        <v>50285.729999999996</v>
      </c>
      <c r="O120" s="7">
        <f t="shared" si="34"/>
        <v>96881.83</v>
      </c>
      <c r="P120" s="7">
        <f t="shared" si="34"/>
        <v>885182.17</v>
      </c>
    </row>
    <row r="121" spans="1:20" s="3" customFormat="1" x14ac:dyDescent="0.25">
      <c r="G121" s="4"/>
      <c r="H121" s="4"/>
      <c r="I121" s="4"/>
      <c r="J121" s="4"/>
      <c r="K121" s="4"/>
    </row>
    <row r="122" spans="1:20" s="3" customFormat="1" x14ac:dyDescent="0.25">
      <c r="G122" s="4"/>
      <c r="H122" s="4"/>
      <c r="I122" s="4"/>
      <c r="J122" s="4"/>
      <c r="K122" s="4"/>
    </row>
    <row r="123" spans="1:20" s="3" customFormat="1" x14ac:dyDescent="0.25">
      <c r="G123" s="4"/>
      <c r="H123" s="4"/>
      <c r="I123" s="4"/>
      <c r="J123" s="4"/>
      <c r="K123" s="4"/>
    </row>
    <row r="124" spans="1:20" s="3" customFormat="1" x14ac:dyDescent="0.25">
      <c r="G124" s="4"/>
      <c r="H124" s="4"/>
      <c r="I124" s="4"/>
      <c r="J124" s="4"/>
      <c r="K124" s="4"/>
    </row>
    <row r="125" spans="1:20" s="3" customFormat="1" x14ac:dyDescent="0.25">
      <c r="G125" s="4"/>
      <c r="H125" s="4"/>
      <c r="I125" s="4"/>
      <c r="J125" s="4"/>
      <c r="K125" s="4"/>
    </row>
    <row r="126" spans="1:20" s="3" customFormat="1" x14ac:dyDescent="0.25">
      <c r="G126" s="4"/>
      <c r="H126" s="4"/>
      <c r="I126" s="4"/>
      <c r="J126" s="4"/>
      <c r="K126" s="4"/>
    </row>
    <row r="127" spans="1:20" s="3" customFormat="1" x14ac:dyDescent="0.25">
      <c r="G127" s="4"/>
      <c r="H127" s="4"/>
      <c r="I127" s="4"/>
      <c r="J127" s="4"/>
      <c r="K127" s="4"/>
    </row>
    <row r="128" spans="1:20" s="3" customFormat="1" x14ac:dyDescent="0.25">
      <c r="G128" s="4"/>
      <c r="H128" s="4"/>
      <c r="I128" s="4"/>
      <c r="J128" s="4"/>
      <c r="K128" s="4"/>
    </row>
    <row r="129" spans="7:11" s="3" customFormat="1" x14ac:dyDescent="0.25">
      <c r="G129" s="4"/>
      <c r="H129" s="4"/>
      <c r="I129" s="4"/>
      <c r="J129" s="4"/>
      <c r="K129" s="4"/>
    </row>
    <row r="130" spans="7:11" s="3" customFormat="1" x14ac:dyDescent="0.25">
      <c r="G130" s="4"/>
      <c r="H130" s="4"/>
      <c r="I130" s="4"/>
      <c r="J130" s="4"/>
      <c r="K130" s="4"/>
    </row>
    <row r="131" spans="7:11" s="3" customFormat="1" x14ac:dyDescent="0.25">
      <c r="G131" s="4"/>
      <c r="H131" s="4"/>
      <c r="I131" s="4"/>
      <c r="J131" s="4"/>
      <c r="K131" s="4"/>
    </row>
    <row r="132" spans="7:11" s="3" customFormat="1" x14ac:dyDescent="0.25">
      <c r="G132" s="4"/>
      <c r="H132" s="4"/>
      <c r="I132" s="4"/>
      <c r="J132" s="4"/>
      <c r="K132" s="4"/>
    </row>
    <row r="133" spans="7:11" s="3" customFormat="1" x14ac:dyDescent="0.25">
      <c r="G133" s="4"/>
      <c r="H133" s="4"/>
      <c r="I133" s="4"/>
      <c r="J133" s="4"/>
      <c r="K133" s="4"/>
    </row>
    <row r="134" spans="7:11" s="3" customFormat="1" x14ac:dyDescent="0.25">
      <c r="G134" s="4"/>
      <c r="H134" s="4"/>
      <c r="I134" s="4"/>
      <c r="J134" s="4"/>
      <c r="K134" s="4"/>
    </row>
    <row r="135" spans="7:11" s="3" customFormat="1" x14ac:dyDescent="0.25">
      <c r="G135" s="4"/>
      <c r="H135" s="4"/>
      <c r="I135" s="4"/>
      <c r="J135" s="4"/>
      <c r="K135" s="4"/>
    </row>
    <row r="136" spans="7:11" s="3" customFormat="1" x14ac:dyDescent="0.25">
      <c r="G136" s="4"/>
      <c r="H136" s="4"/>
      <c r="I136" s="4"/>
      <c r="J136" s="4"/>
      <c r="K136" s="4"/>
    </row>
    <row r="137" spans="7:11" s="3" customFormat="1" x14ac:dyDescent="0.25">
      <c r="G137" s="4"/>
      <c r="H137" s="4"/>
      <c r="I137" s="4"/>
      <c r="J137" s="4"/>
      <c r="K137" s="4"/>
    </row>
    <row r="138" spans="7:11" s="3" customFormat="1" x14ac:dyDescent="0.25">
      <c r="G138" s="4"/>
      <c r="H138" s="4"/>
      <c r="I138" s="4"/>
      <c r="J138" s="4"/>
      <c r="K138" s="4"/>
    </row>
    <row r="139" spans="7:11" s="3" customFormat="1" x14ac:dyDescent="0.25">
      <c r="G139" s="4"/>
      <c r="H139" s="4"/>
      <c r="I139" s="4"/>
      <c r="J139" s="4"/>
      <c r="K139" s="4"/>
    </row>
    <row r="140" spans="7:11" s="3" customFormat="1" x14ac:dyDescent="0.25">
      <c r="G140" s="4"/>
      <c r="H140" s="4"/>
      <c r="I140" s="4"/>
      <c r="J140" s="4"/>
      <c r="K140" s="4"/>
    </row>
    <row r="141" spans="7:11" s="3" customFormat="1" x14ac:dyDescent="0.25">
      <c r="G141" s="4"/>
      <c r="H141" s="4"/>
      <c r="I141" s="4"/>
      <c r="J141" s="4"/>
      <c r="K141" s="4"/>
    </row>
    <row r="142" spans="7:11" s="3" customFormat="1" x14ac:dyDescent="0.25">
      <c r="G142" s="4"/>
      <c r="H142" s="4"/>
      <c r="I142" s="4"/>
      <c r="J142" s="4"/>
      <c r="K142" s="4"/>
    </row>
    <row r="143" spans="7:11" s="3" customFormat="1" x14ac:dyDescent="0.25">
      <c r="G143" s="4"/>
      <c r="H143" s="4"/>
      <c r="I143" s="4"/>
      <c r="J143" s="4"/>
      <c r="K143" s="4"/>
    </row>
    <row r="144" spans="7:11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  <row r="217" spans="7:11" s="3" customFormat="1" x14ac:dyDescent="0.25">
      <c r="G217" s="4"/>
      <c r="H217" s="4"/>
      <c r="I217" s="4"/>
      <c r="J217" s="4"/>
      <c r="K217" s="4"/>
    </row>
    <row r="218" spans="7:11" s="3" customFormat="1" x14ac:dyDescent="0.25">
      <c r="G218" s="4"/>
      <c r="H218" s="4"/>
      <c r="I218" s="4"/>
      <c r="J218" s="4"/>
      <c r="K218" s="4"/>
    </row>
    <row r="219" spans="7:11" s="3" customFormat="1" x14ac:dyDescent="0.25">
      <c r="G219" s="4"/>
      <c r="H219" s="4"/>
      <c r="I219" s="4"/>
      <c r="J219" s="4"/>
      <c r="K219" s="4"/>
    </row>
    <row r="220" spans="7:11" s="3" customFormat="1" x14ac:dyDescent="0.25">
      <c r="G220" s="4"/>
      <c r="H220" s="4"/>
      <c r="I220" s="4"/>
      <c r="J220" s="4"/>
      <c r="K220" s="4"/>
    </row>
    <row r="221" spans="7:11" s="3" customFormat="1" x14ac:dyDescent="0.25">
      <c r="G221" s="4"/>
      <c r="H221" s="4"/>
      <c r="I221" s="4"/>
      <c r="J221" s="4"/>
      <c r="K221" s="4"/>
    </row>
    <row r="222" spans="7:11" s="3" customFormat="1" x14ac:dyDescent="0.25">
      <c r="G222" s="4"/>
      <c r="H222" s="4"/>
      <c r="I222" s="4"/>
      <c r="J222" s="4"/>
      <c r="K222" s="4"/>
    </row>
    <row r="223" spans="7:11" s="3" customFormat="1" x14ac:dyDescent="0.25">
      <c r="G223" s="4"/>
      <c r="H223" s="4"/>
      <c r="I223" s="4"/>
      <c r="J223" s="4"/>
      <c r="K223" s="4"/>
    </row>
    <row r="224" spans="7:11" s="3" customFormat="1" x14ac:dyDescent="0.25">
      <c r="G224" s="4"/>
      <c r="H224" s="4"/>
      <c r="I224" s="4"/>
      <c r="J224" s="4"/>
      <c r="K224" s="4"/>
    </row>
    <row r="225" spans="7:11" s="3" customFormat="1" x14ac:dyDescent="0.25">
      <c r="G225" s="4"/>
      <c r="H225" s="4"/>
      <c r="I225" s="4"/>
      <c r="J225" s="4"/>
      <c r="K225" s="4"/>
    </row>
    <row r="226" spans="7:11" s="3" customFormat="1" x14ac:dyDescent="0.25">
      <c r="G226" s="4"/>
      <c r="H226" s="4"/>
      <c r="I226" s="4"/>
      <c r="J226" s="4"/>
      <c r="K226" s="4"/>
    </row>
    <row r="227" spans="7:11" s="3" customFormat="1" x14ac:dyDescent="0.25">
      <c r="G227" s="4"/>
      <c r="H227" s="4"/>
      <c r="I227" s="4"/>
      <c r="J227" s="4"/>
      <c r="K227" s="4"/>
    </row>
    <row r="228" spans="7:11" s="3" customFormat="1" x14ac:dyDescent="0.25">
      <c r="G228" s="4"/>
      <c r="H228" s="4"/>
      <c r="I228" s="4"/>
      <c r="J228" s="4"/>
      <c r="K228" s="4"/>
    </row>
    <row r="229" spans="7:11" s="3" customFormat="1" x14ac:dyDescent="0.25">
      <c r="G229" s="4"/>
      <c r="H229" s="4"/>
      <c r="I229" s="4"/>
      <c r="J229" s="4"/>
      <c r="K229" s="4"/>
    </row>
    <row r="230" spans="7:11" s="3" customFormat="1" x14ac:dyDescent="0.25">
      <c r="G230" s="4"/>
      <c r="H230" s="4"/>
      <c r="I230" s="4"/>
      <c r="J230" s="4"/>
      <c r="K230" s="4"/>
    </row>
    <row r="231" spans="7:11" s="3" customFormat="1" x14ac:dyDescent="0.25">
      <c r="G231" s="4"/>
      <c r="H231" s="4"/>
      <c r="I231" s="4"/>
      <c r="J231" s="4"/>
      <c r="K231" s="4"/>
    </row>
    <row r="232" spans="7:11" s="3" customFormat="1" x14ac:dyDescent="0.25">
      <c r="G232" s="4"/>
      <c r="H232" s="4"/>
      <c r="I232" s="4"/>
      <c r="J232" s="4"/>
      <c r="K232" s="4"/>
    </row>
    <row r="233" spans="7:11" s="3" customFormat="1" x14ac:dyDescent="0.25">
      <c r="G233" s="4"/>
      <c r="H233" s="4"/>
      <c r="I233" s="4"/>
      <c r="J233" s="4"/>
      <c r="K233" s="4"/>
    </row>
  </sheetData>
  <mergeCells count="10"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2023-09-21T09:30:40Z</cp:lastPrinted>
  <dcterms:created xsi:type="dcterms:W3CDTF">2015-03-12T08:53:45Z</dcterms:created>
  <dcterms:modified xsi:type="dcterms:W3CDTF">2024-01-05T08:26:19Z</dcterms:modified>
</cp:coreProperties>
</file>