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Prokurim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O124" i="12"/>
  <c r="N124" i="12"/>
  <c r="L124" i="12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/>
  <c r="K135" i="6" l="1"/>
  <c r="I126" i="6"/>
  <c r="E126" i="6" s="1"/>
  <c r="F133" i="12"/>
  <c r="E133" i="12" s="1"/>
  <c r="D133" i="12" s="1"/>
  <c r="C133" i="12"/>
  <c r="E125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N135" i="6"/>
  <c r="P135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/>
  <c r="E101" i="6"/>
  <c r="B101" i="6"/>
  <c r="S100" i="6"/>
  <c r="K100" i="6"/>
  <c r="I100" i="6"/>
  <c r="E100" i="6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<sst xmlns="http://schemas.openxmlformats.org/spreadsheetml/2006/main" count="978" uniqueCount="891">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</sst>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4" fontId="0" fillId="0" borderId="0" xfId="1" applyFont="1" applyProtection="1">
      <protection hidden="1"/>
    </xf>
    <xf numFmtId="164" fontId="21" fillId="0" borderId="0" xfId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35"/>
  <sheetViews>
    <sheetView tabSelected="1" zoomScale="85" zoomScaleNormal="85" zoomScaleSheetLayoutView="80" workbookViewId="0">
      <pane xSplit="2" ySplit="5" topLeftCell="C101" activePane="bottomRight" state="frozen"/>
      <selection pane="topRight" activeCell="B1" sqref="B1"/>
      <selection pane="bottomLeft" activeCell="A6" sqref="A6"/>
      <selection pane="bottomRight" activeCell="W130" sqref="W130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13.28515625" style="77" bestFit="1" customWidth="1"/>
    <col min="32" max="32" width="9.140625" style="77"/>
    <col min="33" max="33" width="13.28515625" style="77" bestFit="1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5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6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7"/>
      <c r="B3" s="157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7"/>
      <c r="B4" s="157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1" t="str">
        <f>IF(L!$A$1=1,L!S4,IF(L!$A$1=2,L!S13,L!S23))</f>
        <v>Qeveria Lokale</v>
      </c>
      <c r="N4" s="119"/>
      <c r="O4" s="115"/>
      <c r="P4" s="115"/>
      <c r="Q4" s="115"/>
      <c r="R4" s="115"/>
      <c r="S4" s="150" t="s">
        <v>868</v>
      </c>
      <c r="T4" s="119"/>
      <c r="U4" s="115"/>
      <c r="V4" s="115"/>
      <c r="W4" s="115"/>
      <c r="X4" s="115"/>
      <c r="Y4" s="150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8"/>
      <c r="B5" s="158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1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0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0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2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2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2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2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2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2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2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2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2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2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2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2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2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2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2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2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2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2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2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2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2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2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3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3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3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4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2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2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2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2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2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2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2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2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2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3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3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3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4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2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2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2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2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2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2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2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2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2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3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3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3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4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2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2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2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2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2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2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2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2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2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3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3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3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4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2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2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2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2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2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2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2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2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2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3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3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3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4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2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2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2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2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2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2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2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2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2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3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3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3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4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2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2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2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2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2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2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2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2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2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3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3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3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4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2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2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2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3" x14ac:dyDescent="0.25">
      <c r="A113" s="152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3" x14ac:dyDescent="0.25">
      <c r="A114" s="152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3" x14ac:dyDescent="0.25">
      <c r="A115" s="152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3" s="132" customFormat="1" x14ac:dyDescent="0.25">
      <c r="A116" s="152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3" x14ac:dyDescent="0.25">
      <c r="A117" s="152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3" x14ac:dyDescent="0.25">
      <c r="A118" s="152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3" x14ac:dyDescent="0.25">
      <c r="A119" s="153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3" x14ac:dyDescent="0.25">
      <c r="A120" s="153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3" x14ac:dyDescent="0.25">
      <c r="A121" s="153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3" x14ac:dyDescent="0.25">
      <c r="A122" s="154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3" x14ac:dyDescent="0.25">
      <c r="A123" s="152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6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6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  <c r="AG123" s="148"/>
    </row>
    <row r="124" spans="1:33" x14ac:dyDescent="0.25">
      <c r="A124" s="152"/>
      <c r="B124" s="103" t="s">
        <v>878</v>
      </c>
      <c r="C124" s="131">
        <f t="shared" si="120"/>
        <v>3015940.7</v>
      </c>
      <c r="D124" s="104">
        <f t="shared" ref="D124:D126" si="125">E124+M124</f>
        <v>954975.3505599997</v>
      </c>
      <c r="E124" s="104">
        <f t="shared" ref="E124:E126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04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  <c r="AG124" s="148"/>
    </row>
    <row r="125" spans="1:33" s="107" customFormat="1" x14ac:dyDescent="0.25">
      <c r="A125" s="152"/>
      <c r="B125" s="103" t="s">
        <v>880</v>
      </c>
      <c r="C125" s="131">
        <f t="shared" si="120"/>
        <v>2977284.1100000008</v>
      </c>
      <c r="D125" s="104">
        <f t="shared" si="125"/>
        <v>2239969.8410200002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2128973.1100000003</v>
      </c>
      <c r="N125" s="104">
        <v>578226.99000000022</v>
      </c>
      <c r="O125" s="104">
        <v>415222.24000000011</v>
      </c>
      <c r="P125" s="104">
        <v>9949.3099999999977</v>
      </c>
      <c r="Q125" s="104">
        <v>119075</v>
      </c>
      <c r="R125" s="104">
        <v>1006499.57</v>
      </c>
      <c r="S125" s="131">
        <f t="shared" si="123"/>
        <v>646195.03</v>
      </c>
      <c r="T125" s="104">
        <v>515968.77</v>
      </c>
      <c r="U125" s="104">
        <v>98611.82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  <c r="AG125" s="149"/>
    </row>
    <row r="126" spans="1:33" s="107" customFormat="1" x14ac:dyDescent="0.25">
      <c r="A126" s="152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04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  <c r="AE126" s="149"/>
      <c r="AG126" s="149"/>
    </row>
    <row r="127" spans="1:33" s="107" customFormat="1" x14ac:dyDescent="0.25">
      <c r="A127" s="152"/>
      <c r="B127" s="103" t="s">
        <v>882</v>
      </c>
      <c r="C127" s="131"/>
      <c r="D127" s="104"/>
      <c r="E127" s="104"/>
      <c r="F127" s="104"/>
      <c r="G127" s="104"/>
      <c r="H127" s="104"/>
      <c r="I127" s="105"/>
      <c r="J127" s="104"/>
      <c r="K127" s="104"/>
      <c r="L127" s="104"/>
      <c r="M127" s="104"/>
      <c r="N127" s="104"/>
      <c r="O127" s="104"/>
      <c r="P127" s="104"/>
      <c r="Q127" s="104"/>
      <c r="R127" s="104"/>
      <c r="S127" s="131"/>
      <c r="T127" s="104"/>
      <c r="U127" s="104"/>
      <c r="V127" s="104"/>
      <c r="W127" s="104"/>
      <c r="X127" s="104"/>
      <c r="Y127" s="131"/>
      <c r="Z127" s="104"/>
      <c r="AA127" s="104"/>
      <c r="AB127" s="104"/>
      <c r="AC127" s="104"/>
      <c r="AD127" s="104"/>
      <c r="AE127" s="149"/>
      <c r="AG127" s="149"/>
    </row>
    <row r="128" spans="1:33" s="107" customFormat="1" x14ac:dyDescent="0.25">
      <c r="A128" s="152"/>
      <c r="B128" s="103" t="s">
        <v>883</v>
      </c>
      <c r="C128" s="131"/>
      <c r="D128" s="104"/>
      <c r="E128" s="104"/>
      <c r="F128" s="104"/>
      <c r="G128" s="104"/>
      <c r="H128" s="104"/>
      <c r="I128" s="105"/>
      <c r="J128" s="104"/>
      <c r="K128" s="104"/>
      <c r="L128" s="104"/>
      <c r="M128" s="104"/>
      <c r="N128" s="104"/>
      <c r="O128" s="104"/>
      <c r="P128" s="104"/>
      <c r="Q128" s="104"/>
      <c r="R128" s="104"/>
      <c r="S128" s="131"/>
      <c r="T128" s="104"/>
      <c r="U128" s="104"/>
      <c r="V128" s="104"/>
      <c r="W128" s="104"/>
      <c r="X128" s="104"/>
      <c r="Y128" s="131"/>
      <c r="Z128" s="104"/>
      <c r="AA128" s="104"/>
      <c r="AB128" s="104"/>
      <c r="AC128" s="104"/>
      <c r="AD128" s="104"/>
      <c r="AE128" s="149"/>
      <c r="AG128" s="149"/>
    </row>
    <row r="129" spans="1:33" x14ac:dyDescent="0.25">
      <c r="A129" s="152"/>
      <c r="B129" s="103" t="s">
        <v>884</v>
      </c>
      <c r="C129" s="131">
        <f t="shared" si="120"/>
        <v>0</v>
      </c>
      <c r="D129" s="104">
        <f>E129+M129</f>
        <v>109225.46738000003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0</v>
      </c>
      <c r="N129" s="104"/>
      <c r="O129" s="104"/>
      <c r="P129" s="104"/>
      <c r="Q129" s="104"/>
      <c r="R129" s="104"/>
      <c r="S129" s="131">
        <f>SUM(T129:X129)</f>
        <v>0</v>
      </c>
      <c r="T129" s="104"/>
      <c r="U129" s="104"/>
      <c r="V129" s="104"/>
      <c r="W129" s="104"/>
      <c r="X129" s="104"/>
      <c r="Y129" s="131">
        <f t="shared" si="124"/>
        <v>0</v>
      </c>
      <c r="Z129" s="104"/>
      <c r="AA129" s="104"/>
      <c r="AB129" s="132"/>
      <c r="AC129" s="104"/>
      <c r="AD129" s="104"/>
      <c r="AE129" s="148"/>
      <c r="AG129" s="148"/>
    </row>
    <row r="130" spans="1:33" x14ac:dyDescent="0.25">
      <c r="A130" s="152"/>
      <c r="B130" s="103" t="s">
        <v>885</v>
      </c>
      <c r="C130" s="131">
        <f t="shared" si="120"/>
        <v>0</v>
      </c>
      <c r="D130" s="104">
        <f>E130+M130</f>
        <v>106809.34389999999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0</v>
      </c>
      <c r="N130" s="104"/>
      <c r="O130" s="104"/>
      <c r="P130" s="104"/>
      <c r="Q130" s="104"/>
      <c r="R130" s="104"/>
      <c r="S130" s="131">
        <f>SUM(T130:X130)</f>
        <v>0</v>
      </c>
      <c r="T130" s="127"/>
      <c r="U130" s="127"/>
      <c r="V130" s="127"/>
      <c r="W130" s="127"/>
      <c r="X130" s="127"/>
      <c r="Y130" s="131">
        <f t="shared" si="124"/>
        <v>0</v>
      </c>
      <c r="Z130" s="104"/>
      <c r="AA130" s="104"/>
      <c r="AB130" s="104"/>
      <c r="AC130" s="104"/>
      <c r="AD130" s="104"/>
      <c r="AE130" s="148"/>
    </row>
    <row r="131" spans="1:33" x14ac:dyDescent="0.25">
      <c r="A131" s="152"/>
      <c r="B131" s="103" t="s">
        <v>886</v>
      </c>
      <c r="C131" s="131">
        <f t="shared" si="120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0</v>
      </c>
      <c r="N131" s="104"/>
      <c r="O131" s="104"/>
      <c r="P131" s="104"/>
      <c r="Q131" s="104"/>
      <c r="R131" s="104"/>
      <c r="S131" s="143">
        <f t="shared" ref="S131:S134" si="128">SUM(T131:X131)</f>
        <v>0</v>
      </c>
      <c r="T131" s="145"/>
      <c r="U131" s="145"/>
      <c r="V131" s="145"/>
      <c r="W131" s="145"/>
      <c r="X131" s="145"/>
      <c r="Y131" s="144">
        <f t="shared" si="124"/>
        <v>0</v>
      </c>
      <c r="Z131" s="104"/>
      <c r="AA131" s="104"/>
      <c r="AB131" s="104"/>
      <c r="AC131" s="104"/>
      <c r="AD131" s="104"/>
    </row>
    <row r="132" spans="1:33" x14ac:dyDescent="0.25">
      <c r="A132" s="153"/>
      <c r="B132" s="103" t="s">
        <v>887</v>
      </c>
      <c r="C132" s="131">
        <f t="shared" si="120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0</v>
      </c>
      <c r="N132" s="104"/>
      <c r="O132" s="104"/>
      <c r="P132" s="104"/>
      <c r="Q132" s="104"/>
      <c r="R132" s="104"/>
      <c r="S132" s="143">
        <f t="shared" si="128"/>
        <v>0</v>
      </c>
      <c r="T132" s="146"/>
      <c r="U132" s="146"/>
      <c r="V132" s="146"/>
      <c r="W132" s="146"/>
      <c r="X132" s="146"/>
      <c r="Y132" s="144">
        <f t="shared" si="124"/>
        <v>0</v>
      </c>
      <c r="Z132" s="104"/>
      <c r="AA132" s="137"/>
      <c r="AB132" s="137"/>
      <c r="AC132" s="137"/>
      <c r="AD132" s="104"/>
    </row>
    <row r="133" spans="1:33" x14ac:dyDescent="0.25">
      <c r="A133" s="153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3" x14ac:dyDescent="0.25">
      <c r="A134" s="153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3" x14ac:dyDescent="0.25">
      <c r="A135" s="154"/>
      <c r="B135" s="124" t="s">
        <v>890</v>
      </c>
      <c r="C135" s="123">
        <f t="shared" si="120"/>
        <v>10421384.43</v>
      </c>
      <c r="D135" s="123">
        <f>E135+M135</f>
        <v>5582863.3470900003</v>
      </c>
      <c r="E135" s="123">
        <f>F135+G135+H135+I135+L135</f>
        <v>571691.99708999996</v>
      </c>
      <c r="F135" s="123">
        <f t="shared" ref="F135:L135" si="130">SUM(F123:F134)</f>
        <v>149563.44853999998</v>
      </c>
      <c r="G135" s="123">
        <f t="shared" si="130"/>
        <v>63976.06816000001</v>
      </c>
      <c r="H135" s="123">
        <f t="shared" si="130"/>
        <v>7968.4179300000005</v>
      </c>
      <c r="I135" s="123">
        <f t="shared" si="130"/>
        <v>230366.41573000001</v>
      </c>
      <c r="J135" s="121">
        <f t="shared" si="130"/>
        <v>185050.26026000001</v>
      </c>
      <c r="K135" s="121">
        <f t="shared" si="130"/>
        <v>45316.15547000002</v>
      </c>
      <c r="L135" s="121">
        <f t="shared" si="130"/>
        <v>119817.64672999998</v>
      </c>
      <c r="M135" s="121">
        <f>SUM(N135:R135)</f>
        <v>5011171.3500000006</v>
      </c>
      <c r="N135" s="121">
        <f t="shared" ref="N135:R135" si="131">SUM(N123:N134)</f>
        <v>1332274.4300000002</v>
      </c>
      <c r="O135" s="121">
        <f t="shared" si="131"/>
        <v>1243010.6100000003</v>
      </c>
      <c r="P135" s="121">
        <f t="shared" si="131"/>
        <v>70258.26999999999</v>
      </c>
      <c r="Q135" s="121">
        <f t="shared" si="131"/>
        <v>261035</v>
      </c>
      <c r="R135" s="121">
        <f t="shared" si="131"/>
        <v>2104593.04</v>
      </c>
      <c r="S135" s="121">
        <f>SUM(T135:X135)</f>
        <v>4453116.0600000005</v>
      </c>
      <c r="T135" s="121">
        <f t="shared" ref="T135:X135" si="132">SUM(T123:T134)</f>
        <v>3813051.1300000004</v>
      </c>
      <c r="U135" s="121">
        <f t="shared" si="132"/>
        <v>419499.93</v>
      </c>
      <c r="V135" s="121">
        <f t="shared" si="132"/>
        <v>49023.9</v>
      </c>
      <c r="W135" s="121">
        <f t="shared" si="132"/>
        <v>47135</v>
      </c>
      <c r="X135" s="121">
        <f t="shared" si="132"/>
        <v>124406.1</v>
      </c>
      <c r="Y135" s="121">
        <f>SUM(Z135:AD135)</f>
        <v>957097.02000000014</v>
      </c>
      <c r="Z135" s="121">
        <f t="shared" ref="Z135:AD135" si="133">SUM(Z123:Z134)</f>
        <v>675906.18</v>
      </c>
      <c r="AA135" s="121">
        <f t="shared" si="133"/>
        <v>166748.78</v>
      </c>
      <c r="AB135" s="121">
        <f t="shared" si="133"/>
        <v>17632.060000000001</v>
      </c>
      <c r="AC135" s="121">
        <f t="shared" si="133"/>
        <v>96810</v>
      </c>
      <c r="AD135" s="121">
        <f t="shared" si="133"/>
        <v>0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I142" sqref="I14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2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3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4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5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5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5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5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5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5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5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5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5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5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5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6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9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0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0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0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0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0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0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0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0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0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0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0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1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9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0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0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0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0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0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0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0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0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0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0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0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1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9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0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0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0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0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0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0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0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0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0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0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0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1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7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7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7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7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7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7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7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7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7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7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7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7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7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7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7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7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7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7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7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7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7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7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7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7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7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7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7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7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7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7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7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7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7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7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7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7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7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7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7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9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0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0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0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0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0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0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0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0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0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0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0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0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0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0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0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0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0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0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0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0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0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0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0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0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1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59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0"/>
      <c r="B122" s="10" t="s">
        <v>878</v>
      </c>
      <c r="C122" s="6">
        <f t="shared" ref="C122:C132" si="35">I122+J122+K122+L122+M122+N122+O122+P122</f>
        <v>229491.65000000002</v>
      </c>
      <c r="D122" s="6"/>
      <c r="E122" s="6"/>
      <c r="F122" s="6"/>
      <c r="G122" s="6"/>
      <c r="H122" s="6"/>
      <c r="I122" s="6">
        <v>38924.300000000003</v>
      </c>
      <c r="J122" s="6">
        <v>82229.350000000006</v>
      </c>
      <c r="K122" s="5">
        <v>90</v>
      </c>
      <c r="L122" s="6">
        <v>3025</v>
      </c>
      <c r="M122" s="6">
        <v>12370</v>
      </c>
      <c r="N122" s="6">
        <v>5013</v>
      </c>
      <c r="O122" s="6">
        <v>13409</v>
      </c>
      <c r="P122" s="6">
        <v>74431</v>
      </c>
    </row>
    <row r="123" spans="1:20" s="3" customFormat="1" x14ac:dyDescent="0.25">
      <c r="A123" s="160"/>
      <c r="B123" s="10" t="s">
        <v>880</v>
      </c>
      <c r="C123" s="6">
        <f t="shared" si="35"/>
        <v>233297.08999999997</v>
      </c>
      <c r="D123" s="6"/>
      <c r="E123" s="6"/>
      <c r="F123" s="6"/>
      <c r="G123" s="6"/>
      <c r="H123" s="6"/>
      <c r="I123" s="13">
        <v>44633.61</v>
      </c>
      <c r="J123" s="6">
        <v>47348.94</v>
      </c>
      <c r="K123" s="5">
        <v>16</v>
      </c>
      <c r="L123" s="6">
        <v>2314</v>
      </c>
      <c r="M123" s="6">
        <v>12640</v>
      </c>
      <c r="N123" s="6">
        <v>4213</v>
      </c>
      <c r="O123" s="6">
        <v>26606</v>
      </c>
      <c r="P123" s="6">
        <v>95525.54</v>
      </c>
    </row>
    <row r="124" spans="1:20" s="3" customFormat="1" x14ac:dyDescent="0.25">
      <c r="A124" s="160"/>
      <c r="B124" s="10" t="s">
        <v>881</v>
      </c>
      <c r="C124" s="6">
        <f t="shared" si="35"/>
        <v>314908.46999999997</v>
      </c>
      <c r="D124" s="6"/>
      <c r="E124" s="6"/>
      <c r="F124" s="6"/>
      <c r="G124" s="6"/>
      <c r="H124" s="6"/>
      <c r="I124" s="6">
        <v>163579.04999999999</v>
      </c>
      <c r="J124" s="6">
        <v>35728.06</v>
      </c>
      <c r="K124" s="5"/>
      <c r="L124" s="6">
        <f>1315+470+19+484</f>
        <v>2288</v>
      </c>
      <c r="M124" s="6">
        <v>13120</v>
      </c>
      <c r="N124" s="6">
        <f>4770.5+255</f>
        <v>5025.5</v>
      </c>
      <c r="O124" s="6">
        <f>11593+950+1500</f>
        <v>14043</v>
      </c>
      <c r="P124" s="6">
        <v>81124.86</v>
      </c>
    </row>
    <row r="125" spans="1:20" s="3" customFormat="1" x14ac:dyDescent="0.25">
      <c r="A125" s="160"/>
      <c r="B125" s="10" t="s">
        <v>882</v>
      </c>
      <c r="C125" s="6"/>
      <c r="D125" s="6"/>
      <c r="E125" s="6"/>
      <c r="F125" s="6"/>
      <c r="G125" s="6"/>
      <c r="H125" s="6"/>
      <c r="I125" s="6"/>
      <c r="J125" s="6"/>
      <c r="K125" s="5"/>
      <c r="L125" s="6"/>
      <c r="M125" s="6"/>
      <c r="N125" s="13"/>
      <c r="O125" s="6"/>
      <c r="P125" s="6"/>
    </row>
    <row r="126" spans="1:20" s="3" customFormat="1" x14ac:dyDescent="0.25">
      <c r="A126" s="160"/>
      <c r="B126" s="10" t="s">
        <v>883</v>
      </c>
      <c r="C126" s="6"/>
      <c r="D126" s="6"/>
      <c r="E126" s="6"/>
      <c r="F126" s="6"/>
      <c r="G126" s="6"/>
      <c r="H126" s="6"/>
      <c r="I126" s="6"/>
      <c r="J126" s="6"/>
      <c r="K126" s="5"/>
      <c r="L126" s="6"/>
      <c r="M126" s="6"/>
      <c r="N126" s="13"/>
      <c r="O126" s="6"/>
      <c r="P126" s="6"/>
    </row>
    <row r="127" spans="1:20" s="3" customFormat="1" x14ac:dyDescent="0.25">
      <c r="A127" s="160"/>
      <c r="B127" s="10" t="s">
        <v>884</v>
      </c>
      <c r="C127" s="6">
        <f t="shared" si="35"/>
        <v>0</v>
      </c>
      <c r="D127" s="6"/>
      <c r="E127" s="6"/>
      <c r="F127" s="6"/>
      <c r="G127" s="6"/>
      <c r="H127" s="6"/>
      <c r="I127" s="6"/>
      <c r="J127" s="6"/>
      <c r="K127" s="5"/>
      <c r="L127" s="6"/>
      <c r="M127" s="6"/>
      <c r="N127" s="6"/>
      <c r="O127" s="6"/>
      <c r="P127" s="6"/>
    </row>
    <row r="128" spans="1:20" s="3" customFormat="1" x14ac:dyDescent="0.25">
      <c r="A128" s="160"/>
      <c r="B128" s="10" t="s">
        <v>885</v>
      </c>
      <c r="C128" s="6">
        <f t="shared" si="35"/>
        <v>0</v>
      </c>
      <c r="D128" s="6"/>
      <c r="E128" s="6"/>
      <c r="F128" s="6"/>
      <c r="G128" s="6"/>
      <c r="H128" s="6"/>
      <c r="I128" s="6"/>
      <c r="J128" s="6"/>
      <c r="K128" s="5"/>
      <c r="L128" s="6"/>
      <c r="M128" s="6"/>
      <c r="N128" s="6"/>
      <c r="O128" s="6"/>
      <c r="P128" s="6"/>
    </row>
    <row r="129" spans="1:18" s="3" customFormat="1" x14ac:dyDescent="0.25">
      <c r="A129" s="160"/>
      <c r="B129" s="10" t="s">
        <v>886</v>
      </c>
      <c r="C129" s="6">
        <f t="shared" si="35"/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8" s="3" customFormat="1" x14ac:dyDescent="0.25">
      <c r="A130" s="160"/>
      <c r="B130" s="10" t="s">
        <v>887</v>
      </c>
      <c r="C130" s="6">
        <f t="shared" si="35"/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0"/>
      <c r="B131" s="10" t="s">
        <v>888</v>
      </c>
      <c r="C131" s="6">
        <f t="shared" si="35"/>
        <v>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0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1"/>
      <c r="B133" s="11" t="s">
        <v>890</v>
      </c>
      <c r="C133" s="12">
        <f>SUM(C121:C132)</f>
        <v>921287.04</v>
      </c>
      <c r="D133" s="12" t="e">
        <f>E133+#REF!+#REF!</f>
        <v>#REF!</v>
      </c>
      <c r="E133" s="12" t="e">
        <f>F133+K133+#REF!</f>
        <v>#REF!</v>
      </c>
      <c r="F133" s="12">
        <f>SUM(G133:J133)</f>
        <v>446245.39999999997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279871.45999999996</v>
      </c>
      <c r="J133" s="7">
        <f t="shared" si="36"/>
        <v>166373.94</v>
      </c>
      <c r="K133" s="7">
        <f t="shared" si="36"/>
        <v>196</v>
      </c>
      <c r="L133" s="7">
        <f t="shared" si="36"/>
        <v>12615</v>
      </c>
      <c r="M133" s="7">
        <f t="shared" si="36"/>
        <v>51000</v>
      </c>
      <c r="N133" s="7">
        <f t="shared" si="36"/>
        <v>18781.5</v>
      </c>
      <c r="O133" s="7">
        <f t="shared" si="36"/>
        <v>64939</v>
      </c>
      <c r="P133" s="7">
        <f t="shared" si="36"/>
        <v>327510.13999999996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2024-07-08T06:25:56Z</dcterms:modified>
</cp:coreProperties>
</file>