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Y125" i="6" l="1"/>
  <c r="Q123" i="6" l="1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L133" i="12"/>
  <c r="C128" i="12"/>
  <c r="C127" i="12"/>
  <c r="C126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4" i="6"/>
  <c r="S134" i="6"/>
  <c r="M134" i="6"/>
  <c r="Y130" i="6"/>
  <c r="S130" i="6"/>
  <c r="I130" i="6"/>
  <c r="E130" i="6" s="1"/>
  <c r="Y129" i="6"/>
  <c r="S129" i="6"/>
  <c r="I129" i="6"/>
  <c r="E129" i="6" s="1"/>
  <c r="Y128" i="6"/>
  <c r="S128" i="6"/>
  <c r="M128" i="6"/>
  <c r="I128" i="6"/>
  <c r="E128" i="6" s="1"/>
  <c r="Y127" i="6"/>
  <c r="S127" i="6"/>
  <c r="M127" i="6"/>
  <c r="K127" i="6"/>
  <c r="I127" i="6" s="1"/>
  <c r="E127" i="6" s="1"/>
  <c r="Y126" i="6"/>
  <c r="S126" i="6"/>
  <c r="K126" i="6"/>
  <c r="S125" i="6"/>
  <c r="I125" i="6"/>
  <c r="G125" i="6"/>
  <c r="G135" i="6" s="1"/>
  <c r="Y124" i="6"/>
  <c r="S124" i="6"/>
  <c r="I124" i="6"/>
  <c r="E124" i="6"/>
  <c r="Y123" i="6"/>
  <c r="S123" i="6"/>
  <c r="I123" i="6"/>
  <c r="E123" i="6" s="1"/>
  <c r="K135" i="6" l="1"/>
  <c r="I126" i="6"/>
  <c r="E126" i="6" s="1"/>
  <c r="C127" i="6"/>
  <c r="F133" i="12"/>
  <c r="E133" i="12" s="1"/>
  <c r="D133" i="12" s="1"/>
  <c r="C133" i="12"/>
  <c r="E125" i="6"/>
  <c r="D128" i="6"/>
  <c r="Y135" i="6"/>
  <c r="S135" i="6"/>
  <c r="O135" i="6"/>
  <c r="M126" i="6"/>
  <c r="C126" i="6" s="1"/>
  <c r="C134" i="6"/>
  <c r="M130" i="6"/>
  <c r="C130" i="6" s="1"/>
  <c r="M125" i="6"/>
  <c r="C125" i="6" s="1"/>
  <c r="M124" i="6"/>
  <c r="C124" i="6" s="1"/>
  <c r="M129" i="6"/>
  <c r="C129" i="6" s="1"/>
  <c r="M123" i="6"/>
  <c r="Q135" i="6"/>
  <c r="R135" i="6"/>
  <c r="D127" i="6"/>
  <c r="N135" i="6"/>
  <c r="P135" i="6"/>
  <c r="C128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D126" i="6"/>
  <c r="M135" i="6"/>
  <c r="C135" i="6" s="1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D135" i="6" l="1"/>
  <c r="R117" i="6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 s="1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 s="1"/>
  <c r="E101" i="6" s="1"/>
  <c r="B101" i="6"/>
  <c r="S100" i="6"/>
  <c r="K100" i="6"/>
  <c r="I100" i="6"/>
  <c r="E100" i="6" s="1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<sst xmlns="http://schemas.openxmlformats.org/spreadsheetml/2006/main" count="978" uniqueCount="891">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</sst>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5" fontId="21" fillId="38" borderId="23" xfId="1" applyNumberFormat="1" applyFont="1" applyFill="1" applyBorder="1" applyProtection="1">
      <protection hidden="1"/>
    </xf>
    <xf numFmtId="165" fontId="21" fillId="38" borderId="37" xfId="1" applyNumberFormat="1" applyFont="1" applyFill="1" applyBorder="1" applyProtection="1">
      <protection hidden="1"/>
    </xf>
    <xf numFmtId="165" fontId="21" fillId="2" borderId="13" xfId="1" applyNumberFormat="1" applyFont="1" applyFill="1" applyBorder="1" applyProtection="1">
      <protection hidden="1"/>
    </xf>
    <xf numFmtId="165" fontId="0" fillId="2" borderId="13" xfId="1" applyNumberFormat="1" applyFont="1" applyFill="1" applyBorder="1" applyProtection="1">
      <protection hidden="1"/>
    </xf>
    <xf numFmtId="164" fontId="0" fillId="2" borderId="0" xfId="0" applyNumberFormat="1" applyFont="1" applyFill="1"/>
    <xf numFmtId="165" fontId="0" fillId="2" borderId="10" xfId="1" applyNumberFormat="1" applyFont="1" applyFill="1" applyBorder="1"/>
    <xf numFmtId="165" fontId="0" fillId="2" borderId="10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5"/>
  <sheetViews>
    <sheetView tabSelected="1" zoomScale="85" zoomScaleNormal="85" zoomScaleSheetLayoutView="80" workbookViewId="0">
      <pane xSplit="2" ySplit="5" topLeftCell="C103" activePane="bottomRight" state="frozen"/>
      <selection pane="topRight" activeCell="B1" sqref="B1"/>
      <selection pane="bottomLeft" activeCell="A6" sqref="A6"/>
      <selection pane="bottomRight" activeCell="C131" sqref="C131:AD133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6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7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8"/>
      <c r="B3" s="158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8"/>
      <c r="B4" s="158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2" t="str">
        <f>IF(L!$A$1=1,L!S4,IF(L!$A$1=2,L!S13,L!S23))</f>
        <v>Qeveria Lokale</v>
      </c>
      <c r="N4" s="119"/>
      <c r="O4" s="115"/>
      <c r="P4" s="115"/>
      <c r="Q4" s="115"/>
      <c r="R4" s="115"/>
      <c r="S4" s="151" t="s">
        <v>868</v>
      </c>
      <c r="T4" s="119"/>
      <c r="U4" s="115"/>
      <c r="V4" s="115"/>
      <c r="W4" s="115"/>
      <c r="X4" s="115"/>
      <c r="Y4" s="151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9"/>
      <c r="B5" s="159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2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1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1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3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3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3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3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3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3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3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3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3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3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3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3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3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3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3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3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3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3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3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3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3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3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4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4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4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5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3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3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3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3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3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3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3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3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3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4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4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4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5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3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3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3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3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3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3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3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3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3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4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4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4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5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3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3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3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3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3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3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3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3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3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4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4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4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5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3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3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3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3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3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3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3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3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3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4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4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4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5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3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3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3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3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3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3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3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3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3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4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4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4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5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3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3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3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3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3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3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3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3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3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4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4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4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5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3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3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3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53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53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53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32" customFormat="1" x14ac:dyDescent="0.25">
      <c r="A116" s="153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x14ac:dyDescent="0.25">
      <c r="A117" s="153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x14ac:dyDescent="0.25">
      <c r="A118" s="153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x14ac:dyDescent="0.25">
      <c r="A119" s="154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0" x14ac:dyDescent="0.25">
      <c r="A120" s="154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4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5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0" x14ac:dyDescent="0.25">
      <c r="A123" s="153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0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</row>
    <row r="124" spans="1:30" x14ac:dyDescent="0.25">
      <c r="A124" s="153"/>
      <c r="B124" s="103" t="s">
        <v>878</v>
      </c>
      <c r="C124" s="131">
        <f t="shared" si="120"/>
        <v>3015940.7</v>
      </c>
      <c r="D124" s="104">
        <f t="shared" ref="D124:D127" si="125">E124+M124</f>
        <v>954975.3505599997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46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</row>
    <row r="125" spans="1:30" s="106" customFormat="1" x14ac:dyDescent="0.25">
      <c r="A125" s="153"/>
      <c r="B125" s="103" t="s">
        <v>880</v>
      </c>
      <c r="C125" s="131">
        <f t="shared" si="120"/>
        <v>1899383.21</v>
      </c>
      <c r="D125" s="104">
        <f t="shared" si="125"/>
        <v>936379.1310200002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825382.40000000014</v>
      </c>
      <c r="N125" s="104">
        <v>152295.13000000018</v>
      </c>
      <c r="O125" s="104">
        <v>251862.57</v>
      </c>
      <c r="P125" s="104">
        <v>18643.699999999997</v>
      </c>
      <c r="Q125" s="104">
        <v>91798</v>
      </c>
      <c r="R125" s="104">
        <v>310783</v>
      </c>
      <c r="S125" s="131">
        <f t="shared" si="123"/>
        <v>871884.83999999985</v>
      </c>
      <c r="T125" s="146">
        <v>733036.40999999992</v>
      </c>
      <c r="U125" s="104">
        <v>107233.99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</row>
    <row r="126" spans="1:30" s="106" customFormat="1" x14ac:dyDescent="0.25">
      <c r="A126" s="153"/>
      <c r="B126" s="103" t="s">
        <v>881</v>
      </c>
      <c r="C126" s="131">
        <f t="shared" si="120"/>
        <v>3099497.1700000004</v>
      </c>
      <c r="D126" s="104">
        <f t="shared" si="125"/>
        <v>1760933.1750200004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1661004.9800000004</v>
      </c>
      <c r="N126" s="104">
        <v>226287.93000000023</v>
      </c>
      <c r="O126" s="104">
        <v>417455.0500000001</v>
      </c>
      <c r="P126" s="104">
        <v>10558.530000000002</v>
      </c>
      <c r="Q126" s="104">
        <v>124610</v>
      </c>
      <c r="R126" s="104">
        <v>882093.47</v>
      </c>
      <c r="S126" s="131">
        <f t="shared" si="123"/>
        <v>1114163.1599999999</v>
      </c>
      <c r="T126" s="146">
        <v>867907.83</v>
      </c>
      <c r="U126" s="104">
        <v>96379.010000000009</v>
      </c>
      <c r="V126" s="104">
        <v>11720.22</v>
      </c>
      <c r="W126" s="104">
        <v>13750</v>
      </c>
      <c r="X126" s="104">
        <v>124406.1</v>
      </c>
      <c r="Y126" s="131">
        <f t="shared" si="124"/>
        <v>324329.02999999997</v>
      </c>
      <c r="Z126" s="104">
        <v>172277.44</v>
      </c>
      <c r="AA126" s="104">
        <v>75392.539999999994</v>
      </c>
      <c r="AB126" s="104">
        <v>5909.05</v>
      </c>
      <c r="AC126" s="104">
        <v>70750</v>
      </c>
      <c r="AD126" s="104"/>
    </row>
    <row r="127" spans="1:30" s="106" customFormat="1" x14ac:dyDescent="0.25">
      <c r="A127" s="153"/>
      <c r="B127" s="103" t="s">
        <v>882</v>
      </c>
      <c r="C127" s="131">
        <f t="shared" si="120"/>
        <v>2184788.4500000002</v>
      </c>
      <c r="D127" s="104">
        <f t="shared" si="125"/>
        <v>1169130.2374900002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1060926.3800000001</v>
      </c>
      <c r="N127" s="104">
        <v>224546.07000000018</v>
      </c>
      <c r="O127" s="104">
        <v>418959.46999999991</v>
      </c>
      <c r="P127" s="104">
        <v>57602.17</v>
      </c>
      <c r="Q127" s="104">
        <v>56730.670000000006</v>
      </c>
      <c r="R127" s="104">
        <v>303088</v>
      </c>
      <c r="S127" s="131">
        <f t="shared" si="123"/>
        <v>879477.24</v>
      </c>
      <c r="T127" s="146">
        <v>676160.87</v>
      </c>
      <c r="U127" s="104">
        <v>140573.03</v>
      </c>
      <c r="V127" s="104">
        <v>9643.34</v>
      </c>
      <c r="W127" s="104">
        <v>8100</v>
      </c>
      <c r="X127" s="104">
        <v>45000</v>
      </c>
      <c r="Y127" s="131">
        <f t="shared" si="124"/>
        <v>244384.83</v>
      </c>
      <c r="Z127" s="104">
        <v>172200.24</v>
      </c>
      <c r="AA127" s="104">
        <v>16890.96</v>
      </c>
      <c r="AB127" s="104">
        <v>2962.28</v>
      </c>
      <c r="AC127" s="104">
        <v>24331.35</v>
      </c>
      <c r="AD127" s="104">
        <v>28000</v>
      </c>
    </row>
    <row r="128" spans="1:30" s="107" customFormat="1" x14ac:dyDescent="0.25">
      <c r="A128" s="153"/>
      <c r="B128" s="103" t="s">
        <v>883</v>
      </c>
      <c r="C128" s="131">
        <f t="shared" si="120"/>
        <v>2133618.61</v>
      </c>
      <c r="D128" s="104">
        <f>E128+M128</f>
        <v>953295.14578000002</v>
      </c>
      <c r="E128" s="104">
        <f>F128+G128+H128+I128+L128</f>
        <v>106702.39577999998</v>
      </c>
      <c r="F128" s="104">
        <v>25102.682019999993</v>
      </c>
      <c r="G128" s="104">
        <v>10844.51352</v>
      </c>
      <c r="H128" s="104">
        <v>772.52707000000009</v>
      </c>
      <c r="I128" s="105">
        <f>SUM(J128:K128)</f>
        <v>39202.052119999978</v>
      </c>
      <c r="J128" s="104">
        <v>32126.547020000002</v>
      </c>
      <c r="K128" s="104">
        <v>7075.5050999999803</v>
      </c>
      <c r="L128" s="104">
        <v>30780.621050000002</v>
      </c>
      <c r="M128" s="104">
        <f t="shared" si="122"/>
        <v>846592.75</v>
      </c>
      <c r="N128" s="104">
        <v>230436.41999999995</v>
      </c>
      <c r="O128" s="104">
        <v>271384.86</v>
      </c>
      <c r="P128" s="104">
        <v>20863.91</v>
      </c>
      <c r="Q128" s="104">
        <v>28059.850000000006</v>
      </c>
      <c r="R128" s="104">
        <v>295847.71000000002</v>
      </c>
      <c r="S128" s="131">
        <f t="shared" si="123"/>
        <v>1023628.56</v>
      </c>
      <c r="T128" s="146">
        <v>751896.29</v>
      </c>
      <c r="U128" s="104">
        <v>62841.3</v>
      </c>
      <c r="V128" s="104">
        <v>10690.97</v>
      </c>
      <c r="W128" s="104">
        <v>48200</v>
      </c>
      <c r="X128" s="104">
        <v>150000</v>
      </c>
      <c r="Y128" s="131">
        <f t="shared" si="124"/>
        <v>263397.3</v>
      </c>
      <c r="Z128" s="104">
        <v>179460.28</v>
      </c>
      <c r="AA128" s="104">
        <v>15118.33</v>
      </c>
      <c r="AB128" s="104">
        <v>4478.6899999999996</v>
      </c>
      <c r="AC128" s="104">
        <v>44650</v>
      </c>
      <c r="AD128" s="104">
        <v>19690</v>
      </c>
    </row>
    <row r="129" spans="1:30" x14ac:dyDescent="0.25">
      <c r="A129" s="153"/>
      <c r="B129" s="103" t="s">
        <v>884</v>
      </c>
      <c r="C129" s="131">
        <f t="shared" si="120"/>
        <v>2339913.73</v>
      </c>
      <c r="D129" s="104">
        <f>E129+M129</f>
        <v>1141425.2273800001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1032199.76</v>
      </c>
      <c r="N129" s="104">
        <v>152611.33000000002</v>
      </c>
      <c r="O129" s="104">
        <v>221122.01</v>
      </c>
      <c r="P129" s="104">
        <v>14652.760000000002</v>
      </c>
      <c r="Q129" s="104">
        <v>84685.450000000012</v>
      </c>
      <c r="R129" s="104">
        <v>559128.21</v>
      </c>
      <c r="S129" s="131">
        <f>SUM(T129:X129)</f>
        <v>923231.45000000007</v>
      </c>
      <c r="T129" s="146">
        <v>760064.82</v>
      </c>
      <c r="U129" s="104">
        <v>97584.55</v>
      </c>
      <c r="V129" s="104">
        <v>14257.9</v>
      </c>
      <c r="W129" s="104">
        <v>23765</v>
      </c>
      <c r="X129" s="104">
        <v>27559.18</v>
      </c>
      <c r="Y129" s="131">
        <f t="shared" si="124"/>
        <v>384482.52</v>
      </c>
      <c r="Z129" s="104">
        <v>174049.32</v>
      </c>
      <c r="AA129" s="104">
        <v>74508.990000000005</v>
      </c>
      <c r="AB129" s="104">
        <v>3074.21</v>
      </c>
      <c r="AC129" s="104">
        <v>94000</v>
      </c>
      <c r="AD129" s="104">
        <v>38850</v>
      </c>
    </row>
    <row r="130" spans="1:30" x14ac:dyDescent="0.25">
      <c r="A130" s="153"/>
      <c r="B130" s="103" t="s">
        <v>885</v>
      </c>
      <c r="C130" s="131">
        <f t="shared" si="120"/>
        <v>1728540.88</v>
      </c>
      <c r="D130" s="104">
        <f>E130+M130</f>
        <v>733356.23389999988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626546.8899999999</v>
      </c>
      <c r="N130" s="104">
        <v>150983.97</v>
      </c>
      <c r="O130" s="104">
        <v>181573.13</v>
      </c>
      <c r="P130" s="104">
        <v>10338.34</v>
      </c>
      <c r="Q130" s="104">
        <v>28616.1</v>
      </c>
      <c r="R130" s="104">
        <v>255035.34999999998</v>
      </c>
      <c r="S130" s="131">
        <f>SUM(T130:X130)</f>
        <v>888605.24000000011</v>
      </c>
      <c r="T130" s="127">
        <v>743778.06</v>
      </c>
      <c r="U130" s="127">
        <v>57805.120000000003</v>
      </c>
      <c r="V130" s="127">
        <v>3022.06</v>
      </c>
      <c r="W130" s="127">
        <v>4000</v>
      </c>
      <c r="X130" s="127">
        <v>80000</v>
      </c>
      <c r="Y130" s="131">
        <f t="shared" si="124"/>
        <v>213388.75</v>
      </c>
      <c r="Z130" s="104">
        <v>184681.77</v>
      </c>
      <c r="AA130" s="104">
        <v>24089.38</v>
      </c>
      <c r="AB130" s="104">
        <v>2817.6</v>
      </c>
      <c r="AC130" s="104">
        <v>1800</v>
      </c>
      <c r="AD130" s="104"/>
    </row>
    <row r="131" spans="1:30" x14ac:dyDescent="0.25">
      <c r="A131" s="153"/>
      <c r="B131" s="103" t="s">
        <v>886</v>
      </c>
      <c r="C131" s="131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43"/>
      <c r="T131" s="145"/>
      <c r="U131" s="145"/>
      <c r="V131" s="145"/>
      <c r="W131" s="145"/>
      <c r="X131" s="145"/>
      <c r="Y131" s="144"/>
      <c r="Z131" s="104"/>
      <c r="AA131" s="104"/>
      <c r="AB131" s="104"/>
      <c r="AC131" s="104"/>
      <c r="AD131" s="104"/>
    </row>
    <row r="132" spans="1:30" x14ac:dyDescent="0.25">
      <c r="A132" s="154"/>
      <c r="B132" s="103" t="s">
        <v>887</v>
      </c>
      <c r="C132" s="131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43"/>
      <c r="T132" s="146"/>
      <c r="U132" s="146"/>
      <c r="V132" s="146"/>
      <c r="W132" s="146"/>
      <c r="X132" s="146"/>
      <c r="Y132" s="144"/>
      <c r="Z132" s="104"/>
      <c r="AA132" s="137"/>
      <c r="AB132" s="137"/>
      <c r="AC132" s="137"/>
      <c r="AD132" s="104"/>
    </row>
    <row r="133" spans="1:30" x14ac:dyDescent="0.25">
      <c r="A133" s="154"/>
      <c r="B133" s="103" t="s">
        <v>888</v>
      </c>
      <c r="C133" s="131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31"/>
      <c r="T133" s="146"/>
      <c r="U133" s="146"/>
      <c r="V133" s="146"/>
      <c r="W133" s="146"/>
      <c r="X133" s="146"/>
      <c r="Y133" s="131"/>
      <c r="Z133" s="104"/>
      <c r="AA133" s="104"/>
      <c r="AB133" s="104"/>
      <c r="AC133" s="104"/>
      <c r="AD133" s="104"/>
    </row>
    <row r="134" spans="1:30" x14ac:dyDescent="0.25">
      <c r="A134" s="154"/>
      <c r="B134" s="103" t="s">
        <v>889</v>
      </c>
      <c r="C134" s="131">
        <f t="shared" si="120"/>
        <v>0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ref="M134" si="127">SUM(N134:R134)</f>
        <v>0</v>
      </c>
      <c r="N134" s="104"/>
      <c r="O134" s="104"/>
      <c r="P134" s="104"/>
      <c r="Q134" s="104"/>
      <c r="R134" s="104"/>
      <c r="S134" s="131">
        <f t="shared" ref="S134" si="128">SUM(T134:X134)</f>
        <v>0</v>
      </c>
      <c r="T134" s="104"/>
      <c r="U134" s="104"/>
      <c r="V134" s="104"/>
      <c r="W134" s="104"/>
      <c r="X134" s="104"/>
      <c r="Y134" s="131">
        <f t="shared" ref="Y134" si="129">SUM(Z134:AD134)</f>
        <v>0</v>
      </c>
      <c r="Z134" s="104"/>
      <c r="AA134" s="104"/>
      <c r="AB134" s="104"/>
      <c r="AC134" s="104"/>
      <c r="AD134" s="104"/>
    </row>
    <row r="135" spans="1:30" x14ac:dyDescent="0.25">
      <c r="A135" s="155"/>
      <c r="B135" s="124" t="s">
        <v>890</v>
      </c>
      <c r="C135" s="123">
        <f t="shared" si="120"/>
        <v>17730345.199999999</v>
      </c>
      <c r="D135" s="123">
        <f>E135+M135</f>
        <v>8060444.6703599999</v>
      </c>
      <c r="E135" s="123">
        <f>F135+G135+H135+I135+L135</f>
        <v>786598.25035999995</v>
      </c>
      <c r="F135" s="123">
        <f t="shared" ref="F135:L135" si="130">SUM(F123:F134)</f>
        <v>199842.55405999999</v>
      </c>
      <c r="G135" s="123">
        <f t="shared" si="130"/>
        <v>89609.018400000001</v>
      </c>
      <c r="H135" s="123">
        <f t="shared" si="130"/>
        <v>9770.3237100000006</v>
      </c>
      <c r="I135" s="123">
        <f t="shared" si="130"/>
        <v>309270.71338999999</v>
      </c>
      <c r="J135" s="121">
        <f t="shared" si="130"/>
        <v>249135.98098000002</v>
      </c>
      <c r="K135" s="121">
        <f t="shared" si="130"/>
        <v>60134.732409999997</v>
      </c>
      <c r="L135" s="121">
        <f t="shared" si="130"/>
        <v>178105.64079999999</v>
      </c>
      <c r="M135" s="121">
        <f>SUM(N135:R135)</f>
        <v>7273846.4199999999</v>
      </c>
      <c r="N135" s="121">
        <f t="shared" ref="N135:R135" si="131">SUM(N123:N134)</f>
        <v>1664920.3600000006</v>
      </c>
      <c r="O135" s="121">
        <f t="shared" si="131"/>
        <v>2172690.41</v>
      </c>
      <c r="P135" s="121">
        <f t="shared" si="131"/>
        <v>182409.84</v>
      </c>
      <c r="Q135" s="121">
        <f t="shared" si="131"/>
        <v>431850.07</v>
      </c>
      <c r="R135" s="121">
        <f t="shared" si="131"/>
        <v>2821975.7399999998</v>
      </c>
      <c r="S135" s="121">
        <f>SUM(T135:X135)</f>
        <v>8393748.3599999994</v>
      </c>
      <c r="T135" s="121">
        <f t="shared" ref="T135:X135" si="132">SUM(T123:T134)</f>
        <v>6962018.8100000005</v>
      </c>
      <c r="U135" s="121">
        <f t="shared" si="132"/>
        <v>786926.10000000009</v>
      </c>
      <c r="V135" s="121">
        <f t="shared" si="132"/>
        <v>86638.17</v>
      </c>
      <c r="W135" s="121">
        <f t="shared" si="132"/>
        <v>131200</v>
      </c>
      <c r="X135" s="121">
        <f t="shared" si="132"/>
        <v>426965.27999999997</v>
      </c>
      <c r="Y135" s="121">
        <f>SUM(Z135:AD135)</f>
        <v>2062750.4200000002</v>
      </c>
      <c r="Z135" s="121">
        <f t="shared" ref="Z135:AD135" si="133">SUM(Z123:Z134)</f>
        <v>1386297.79</v>
      </c>
      <c r="AA135" s="121">
        <f t="shared" si="133"/>
        <v>297356.44</v>
      </c>
      <c r="AB135" s="121">
        <f t="shared" si="133"/>
        <v>30964.839999999997</v>
      </c>
      <c r="AC135" s="121">
        <f t="shared" si="133"/>
        <v>261591.35</v>
      </c>
      <c r="AD135" s="121">
        <f t="shared" si="133"/>
        <v>86540</v>
      </c>
    </row>
  </sheetData>
  <mergeCells count="16"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O145" sqref="O145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3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4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5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6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6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6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6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6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6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6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6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6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6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6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7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60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1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1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1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1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1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1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1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1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1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1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1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2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60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1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1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1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1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1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1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1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1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1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1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1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2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60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1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1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1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1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1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1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1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1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1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1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1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2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8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8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8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8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8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8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8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8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8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8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8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8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8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8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8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8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8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8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8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8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8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8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8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8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8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8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8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8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8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8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8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8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8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8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8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8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8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8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8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60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1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1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1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1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1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1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1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1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1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1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1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1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1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1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1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1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1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1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1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1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1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1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1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1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2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60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1"/>
      <c r="B122" s="10" t="s">
        <v>878</v>
      </c>
      <c r="C122" s="6">
        <f t="shared" ref="C122:C132" si="35">I122+J122+K122+L122+M122+N122+O122+P122</f>
        <v>229490.91000000003</v>
      </c>
      <c r="D122" s="6"/>
      <c r="E122" s="6"/>
      <c r="F122" s="6"/>
      <c r="G122" s="6"/>
      <c r="H122" s="6"/>
      <c r="I122" s="150">
        <v>38924.30000000001</v>
      </c>
      <c r="J122" s="6">
        <v>82229.350000000006</v>
      </c>
      <c r="K122" s="5">
        <v>90</v>
      </c>
      <c r="L122" s="6">
        <v>3302</v>
      </c>
      <c r="M122" s="6">
        <v>12370</v>
      </c>
      <c r="N122" s="6">
        <v>5013</v>
      </c>
      <c r="O122" s="6">
        <v>13409</v>
      </c>
      <c r="P122" s="6">
        <v>74153.259999999995</v>
      </c>
    </row>
    <row r="123" spans="1:20" s="3" customFormat="1" x14ac:dyDescent="0.25">
      <c r="A123" s="161"/>
      <c r="B123" s="10" t="s">
        <v>880</v>
      </c>
      <c r="C123" s="6">
        <f t="shared" si="35"/>
        <v>238405.53999999998</v>
      </c>
      <c r="D123" s="6"/>
      <c r="E123" s="6"/>
      <c r="F123" s="6"/>
      <c r="G123" s="6"/>
      <c r="H123" s="6"/>
      <c r="I123" s="6">
        <v>44633.609999999993</v>
      </c>
      <c r="J123" s="6">
        <v>47348.94</v>
      </c>
      <c r="K123" s="5">
        <v>16</v>
      </c>
      <c r="L123" s="6">
        <v>2314</v>
      </c>
      <c r="M123" s="6">
        <v>12640</v>
      </c>
      <c r="N123" s="6">
        <v>3857.5</v>
      </c>
      <c r="O123" s="6">
        <v>26606</v>
      </c>
      <c r="P123" s="6">
        <v>100989.48999999999</v>
      </c>
    </row>
    <row r="124" spans="1:20" s="3" customFormat="1" x14ac:dyDescent="0.25">
      <c r="A124" s="161"/>
      <c r="B124" s="10" t="s">
        <v>881</v>
      </c>
      <c r="C124" s="6">
        <f t="shared" si="35"/>
        <v>314808.86</v>
      </c>
      <c r="D124" s="6"/>
      <c r="E124" s="6"/>
      <c r="F124" s="6"/>
      <c r="G124" s="6"/>
      <c r="H124" s="6"/>
      <c r="I124" s="6">
        <v>163579.05000000002</v>
      </c>
      <c r="J124" s="6">
        <v>35728.06</v>
      </c>
      <c r="K124" s="5"/>
      <c r="L124" s="6">
        <v>2289</v>
      </c>
      <c r="M124" s="6">
        <v>13020</v>
      </c>
      <c r="N124" s="6">
        <v>4770.5</v>
      </c>
      <c r="O124" s="6">
        <v>14043</v>
      </c>
      <c r="P124" s="6">
        <v>81379.249999999971</v>
      </c>
    </row>
    <row r="125" spans="1:20" s="3" customFormat="1" x14ac:dyDescent="0.25">
      <c r="A125" s="161"/>
      <c r="B125" s="10" t="s">
        <v>882</v>
      </c>
      <c r="C125" s="6">
        <f t="shared" si="35"/>
        <v>244358.8</v>
      </c>
      <c r="D125" s="6"/>
      <c r="E125" s="6"/>
      <c r="F125" s="6"/>
      <c r="G125" s="6"/>
      <c r="H125" s="6"/>
      <c r="I125" s="6">
        <v>68579.61</v>
      </c>
      <c r="J125" s="6">
        <v>89622.83</v>
      </c>
      <c r="K125" s="5">
        <v>8</v>
      </c>
      <c r="L125" s="6">
        <v>2329</v>
      </c>
      <c r="M125" s="6">
        <v>12530</v>
      </c>
      <c r="N125" s="13">
        <v>5088</v>
      </c>
      <c r="O125" s="6">
        <v>13133</v>
      </c>
      <c r="P125" s="6">
        <v>53068.36</v>
      </c>
    </row>
    <row r="126" spans="1:20" s="3" customFormat="1" x14ac:dyDescent="0.25">
      <c r="A126" s="161"/>
      <c r="B126" s="10" t="s">
        <v>883</v>
      </c>
      <c r="C126" s="6">
        <f t="shared" si="35"/>
        <v>226548.13999999998</v>
      </c>
      <c r="D126" s="6"/>
      <c r="E126" s="6"/>
      <c r="F126" s="6"/>
      <c r="G126" s="6"/>
      <c r="H126" s="6"/>
      <c r="I126" s="148">
        <v>21797.939999999995</v>
      </c>
      <c r="J126" s="148">
        <v>94150.11</v>
      </c>
      <c r="K126" s="149"/>
      <c r="L126" s="148">
        <v>2265</v>
      </c>
      <c r="M126" s="148">
        <v>13795</v>
      </c>
      <c r="N126" s="148">
        <v>4210</v>
      </c>
      <c r="O126" s="148">
        <v>11796</v>
      </c>
      <c r="P126" s="148">
        <v>78534.09</v>
      </c>
    </row>
    <row r="127" spans="1:20" s="3" customFormat="1" x14ac:dyDescent="0.25">
      <c r="A127" s="161"/>
      <c r="B127" s="10" t="s">
        <v>884</v>
      </c>
      <c r="C127" s="6">
        <f t="shared" si="35"/>
        <v>170098.06</v>
      </c>
      <c r="D127" s="6"/>
      <c r="E127" s="6"/>
      <c r="F127" s="6"/>
      <c r="G127" s="6"/>
      <c r="H127" s="6"/>
      <c r="I127" s="148">
        <v>35723.179999999993</v>
      </c>
      <c r="J127" s="148">
        <v>26215.38</v>
      </c>
      <c r="K127" s="149">
        <v>180</v>
      </c>
      <c r="L127" s="148">
        <v>3101</v>
      </c>
      <c r="M127" s="148">
        <v>17680</v>
      </c>
      <c r="N127" s="148">
        <v>5281.5</v>
      </c>
      <c r="O127" s="148">
        <v>1718</v>
      </c>
      <c r="P127" s="148">
        <v>80199</v>
      </c>
    </row>
    <row r="128" spans="1:20" s="3" customFormat="1" x14ac:dyDescent="0.25">
      <c r="A128" s="161"/>
      <c r="B128" s="10" t="s">
        <v>885</v>
      </c>
      <c r="C128" s="6">
        <f t="shared" si="35"/>
        <v>244730.44</v>
      </c>
      <c r="D128" s="6"/>
      <c r="E128" s="6"/>
      <c r="F128" s="6"/>
      <c r="G128" s="6"/>
      <c r="H128" s="6"/>
      <c r="I128" s="148">
        <v>48622.589999999989</v>
      </c>
      <c r="J128" s="148">
        <v>98198.11</v>
      </c>
      <c r="K128" s="149"/>
      <c r="L128" s="148">
        <v>3981</v>
      </c>
      <c r="M128" s="148">
        <v>16225</v>
      </c>
      <c r="N128" s="148">
        <v>5657</v>
      </c>
      <c r="O128" s="148">
        <v>7075</v>
      </c>
      <c r="P128" s="148">
        <v>64971.74000000002</v>
      </c>
    </row>
    <row r="129" spans="1:18" s="3" customFormat="1" x14ac:dyDescent="0.25">
      <c r="A129" s="161"/>
      <c r="B129" s="10" t="s">
        <v>886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8" s="3" customFormat="1" x14ac:dyDescent="0.25">
      <c r="A130" s="161"/>
      <c r="B130" s="10" t="s">
        <v>887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8" s="3" customFormat="1" x14ac:dyDescent="0.25">
      <c r="A131" s="161"/>
      <c r="B131" s="10" t="s">
        <v>888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8" s="3" customFormat="1" x14ac:dyDescent="0.25">
      <c r="A132" s="161"/>
      <c r="B132" s="10" t="s">
        <v>889</v>
      </c>
      <c r="C132" s="6">
        <f t="shared" si="35"/>
        <v>0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8" s="3" customFormat="1" x14ac:dyDescent="0.25">
      <c r="A133" s="162"/>
      <c r="B133" s="11" t="s">
        <v>890</v>
      </c>
      <c r="C133" s="12">
        <f>SUM(C121:C132)</f>
        <v>1812030.5799999998</v>
      </c>
      <c r="D133" s="12" t="e">
        <f>E133+#REF!+#REF!</f>
        <v>#REF!</v>
      </c>
      <c r="E133" s="12" t="e">
        <f>F133+K133+#REF!</f>
        <v>#REF!</v>
      </c>
      <c r="F133" s="12">
        <f>SUM(G133:J133)</f>
        <v>929155.14999999991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454594.77999999997</v>
      </c>
      <c r="J133" s="7">
        <f t="shared" si="36"/>
        <v>474560.37</v>
      </c>
      <c r="K133" s="7">
        <f t="shared" si="36"/>
        <v>384</v>
      </c>
      <c r="L133" s="7">
        <f t="shared" si="36"/>
        <v>24569</v>
      </c>
      <c r="M133" s="7">
        <f t="shared" si="36"/>
        <v>111130</v>
      </c>
      <c r="N133" s="7">
        <f t="shared" si="36"/>
        <v>38407.5</v>
      </c>
      <c r="O133" s="7">
        <f t="shared" si="36"/>
        <v>98661</v>
      </c>
      <c r="P133" s="7">
        <f t="shared" si="36"/>
        <v>609723.92999999993</v>
      </c>
    </row>
    <row r="134" spans="1:18" s="3" customFormat="1" x14ac:dyDescent="0.25">
      <c r="G134" s="4"/>
      <c r="H134" s="4"/>
      <c r="I134" s="4"/>
      <c r="J134" s="4"/>
      <c r="K134" s="4"/>
    </row>
    <row r="135" spans="1:18" s="3" customFormat="1" x14ac:dyDescent="0.25">
      <c r="G135" s="4"/>
      <c r="H135" s="4"/>
      <c r="I135" s="4"/>
      <c r="J135" s="4"/>
      <c r="K135" s="4"/>
      <c r="R135" s="139"/>
    </row>
    <row r="136" spans="1:18" s="3" customFormat="1" x14ac:dyDescent="0.25">
      <c r="G136" s="4"/>
      <c r="H136" s="4"/>
      <c r="I136" s="4"/>
      <c r="J136" s="4"/>
      <c r="K136" s="4"/>
    </row>
    <row r="137" spans="1:18" s="3" customFormat="1" x14ac:dyDescent="0.25">
      <c r="G137" s="4"/>
      <c r="H137" s="4"/>
      <c r="I137" s="4"/>
      <c r="J137" s="4"/>
      <c r="K137" s="4"/>
    </row>
    <row r="138" spans="1:18" s="3" customFormat="1" x14ac:dyDescent="0.25">
      <c r="G138" s="4"/>
      <c r="H138" s="4"/>
      <c r="I138" s="4"/>
      <c r="J138" s="4"/>
      <c r="K138" s="4"/>
    </row>
    <row r="139" spans="1:18" s="3" customFormat="1" x14ac:dyDescent="0.25">
      <c r="G139" s="4"/>
      <c r="H139" s="4"/>
      <c r="I139" s="4"/>
      <c r="J139" s="4"/>
      <c r="K139" s="4"/>
    </row>
    <row r="140" spans="1:18" s="3" customFormat="1" x14ac:dyDescent="0.25">
      <c r="G140" s="4"/>
      <c r="H140" s="4"/>
      <c r="I140" s="4"/>
      <c r="J140" s="4"/>
      <c r="K140" s="4"/>
      <c r="Q140" s="139"/>
    </row>
    <row r="141" spans="1:18" s="3" customFormat="1" x14ac:dyDescent="0.25">
      <c r="G141" s="4"/>
      <c r="H141" s="4"/>
      <c r="I141" s="4"/>
      <c r="J141" s="4"/>
      <c r="K141" s="4"/>
    </row>
    <row r="142" spans="1:18" s="3" customFormat="1" x14ac:dyDescent="0.25">
      <c r="G142" s="4"/>
      <c r="H142" s="4"/>
      <c r="I142" s="4"/>
      <c r="J142" s="4"/>
      <c r="K142" s="4"/>
    </row>
    <row r="143" spans="1:18" s="3" customFormat="1" x14ac:dyDescent="0.25">
      <c r="G143" s="4"/>
      <c r="H143" s="4"/>
      <c r="I143" s="4"/>
      <c r="J143" s="4"/>
      <c r="K143" s="4"/>
    </row>
    <row r="144" spans="1:18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1"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2024-02-29T14:35:39Z</cp:lastPrinted>
  <dcterms:created xsi:type="dcterms:W3CDTF">2015-03-12T08:53:45Z</dcterms:created>
  <dcterms:modified xsi:type="dcterms:W3CDTF">2025-04-28T06:35:43Z</dcterms:modified>
</cp:coreProperties>
</file>