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F85" i="1"/>
  <c r="F84" i="1" s="1"/>
  <c r="H84" i="1"/>
  <c r="G84" i="1"/>
  <c r="E84" i="1"/>
  <c r="D84" i="1"/>
  <c r="H83" i="1"/>
  <c r="G83" i="1"/>
  <c r="E83" i="1"/>
  <c r="D83" i="1"/>
  <c r="F82" i="1"/>
  <c r="I82" i="1" s="1"/>
  <c r="F81" i="1"/>
  <c r="I81" i="1" s="1"/>
  <c r="F80" i="1"/>
  <c r="I80" i="1" s="1"/>
  <c r="F79" i="1"/>
  <c r="I79" i="1" s="1"/>
  <c r="H78" i="1"/>
  <c r="G78" i="1"/>
  <c r="E78" i="1"/>
  <c r="D78" i="1"/>
  <c r="F78" i="1" s="1"/>
  <c r="I78" i="1" s="1"/>
  <c r="H77" i="1"/>
  <c r="G77" i="1"/>
  <c r="E77" i="1"/>
  <c r="D77" i="1"/>
  <c r="F77" i="1" s="1"/>
  <c r="I77" i="1" s="1"/>
  <c r="F76" i="1"/>
  <c r="I76" i="1" s="1"/>
  <c r="H75" i="1"/>
  <c r="G75" i="1"/>
  <c r="E75" i="1"/>
  <c r="D75" i="1"/>
  <c r="F75" i="1" s="1"/>
  <c r="I75" i="1" s="1"/>
  <c r="F74" i="1"/>
  <c r="I74" i="1" s="1"/>
  <c r="H73" i="1"/>
  <c r="G73" i="1"/>
  <c r="E73" i="1"/>
  <c r="D73" i="1"/>
  <c r="F73" i="1" s="1"/>
  <c r="I73" i="1" s="1"/>
  <c r="F72" i="1"/>
  <c r="I72" i="1" s="1"/>
  <c r="F71" i="1"/>
  <c r="I71" i="1" s="1"/>
  <c r="F70" i="1"/>
  <c r="I70" i="1" s="1"/>
  <c r="F69" i="1"/>
  <c r="I69" i="1" s="1"/>
  <c r="F68" i="1"/>
  <c r="I68" i="1" s="1"/>
  <c r="H67" i="1"/>
  <c r="H66" i="1" s="1"/>
  <c r="G67" i="1"/>
  <c r="G66" i="1" s="1"/>
  <c r="E67" i="1"/>
  <c r="E5" i="1" s="1"/>
  <c r="D67" i="1"/>
  <c r="D66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H45" i="1"/>
  <c r="H44" i="1" s="1"/>
  <c r="G45" i="1"/>
  <c r="E45" i="1"/>
  <c r="D45" i="1"/>
  <c r="G44" i="1"/>
  <c r="E44" i="1"/>
  <c r="D44" i="1"/>
  <c r="F44" i="1" s="1"/>
  <c r="I44" i="1" s="1"/>
  <c r="I43" i="1"/>
  <c r="H42" i="1"/>
  <c r="H41" i="1" s="1"/>
  <c r="G42" i="1"/>
  <c r="G41" i="1" s="1"/>
  <c r="E42" i="1"/>
  <c r="E41" i="1" s="1"/>
  <c r="D42" i="1"/>
  <c r="D41" i="1"/>
  <c r="F41" i="1" s="1"/>
  <c r="I41" i="1" s="1"/>
  <c r="F40" i="1"/>
  <c r="I40" i="1" s="1"/>
  <c r="F39" i="1"/>
  <c r="I39" i="1" s="1"/>
  <c r="F38" i="1"/>
  <c r="I38" i="1" s="1"/>
  <c r="H37" i="1"/>
  <c r="H36" i="1" s="1"/>
  <c r="G37" i="1"/>
  <c r="G36" i="1" s="1"/>
  <c r="E37" i="1"/>
  <c r="F37" i="1" s="1"/>
  <c r="I37" i="1" s="1"/>
  <c r="D37" i="1"/>
  <c r="E36" i="1"/>
  <c r="D36" i="1"/>
  <c r="F36" i="1" s="1"/>
  <c r="I36" i="1" s="1"/>
  <c r="F35" i="1"/>
  <c r="I35" i="1" s="1"/>
  <c r="F34" i="1"/>
  <c r="F33" i="1" s="1"/>
  <c r="I33" i="1" s="1"/>
  <c r="H33" i="1"/>
  <c r="H9" i="1" s="1"/>
  <c r="G33" i="1"/>
  <c r="G9" i="1" s="1"/>
  <c r="E33" i="1"/>
  <c r="D33" i="1"/>
  <c r="I32" i="1"/>
  <c r="F32" i="1"/>
  <c r="F31" i="1"/>
  <c r="I31" i="1" s="1"/>
  <c r="F30" i="1"/>
  <c r="I30" i="1" s="1"/>
  <c r="F29" i="1"/>
  <c r="I29" i="1" s="1"/>
  <c r="F28" i="1"/>
  <c r="I28" i="1" s="1"/>
  <c r="F27" i="1"/>
  <c r="I27" i="1" s="1"/>
  <c r="I26" i="1"/>
  <c r="F26" i="1"/>
  <c r="I25" i="1"/>
  <c r="F25" i="1"/>
  <c r="I24" i="1"/>
  <c r="F24" i="1"/>
  <c r="F23" i="1"/>
  <c r="I23" i="1" s="1"/>
  <c r="F22" i="1"/>
  <c r="I22" i="1" s="1"/>
  <c r="F21" i="1"/>
  <c r="I21" i="1" s="1"/>
  <c r="F20" i="1"/>
  <c r="I20" i="1" s="1"/>
  <c r="F19" i="1"/>
  <c r="I19" i="1" s="1"/>
  <c r="I18" i="1"/>
  <c r="F18" i="1"/>
  <c r="I17" i="1"/>
  <c r="F17" i="1"/>
  <c r="I16" i="1"/>
  <c r="F16" i="1"/>
  <c r="F15" i="1"/>
  <c r="I15" i="1" s="1"/>
  <c r="F14" i="1"/>
  <c r="I14" i="1" s="1"/>
  <c r="F13" i="1"/>
  <c r="I13" i="1" s="1"/>
  <c r="F12" i="1"/>
  <c r="I12" i="1" s="1"/>
  <c r="F11" i="1"/>
  <c r="F10" i="1" s="1"/>
  <c r="H10" i="1"/>
  <c r="G10" i="1"/>
  <c r="E10" i="1"/>
  <c r="D10" i="1"/>
  <c r="E9" i="1"/>
  <c r="D9" i="1"/>
  <c r="F8" i="1"/>
  <c r="I8" i="1" s="1"/>
  <c r="H7" i="1"/>
  <c r="H6" i="1" s="1"/>
  <c r="G7" i="1"/>
  <c r="G5" i="1" s="1"/>
  <c r="G2" i="1" s="1"/>
  <c r="E7" i="1"/>
  <c r="F7" i="1" s="1"/>
  <c r="D7" i="1"/>
  <c r="E6" i="1"/>
  <c r="D6" i="1"/>
  <c r="F6" i="1" s="1"/>
  <c r="I6" i="1" l="1"/>
  <c r="F9" i="1"/>
  <c r="I9" i="1" s="1"/>
  <c r="I10" i="1"/>
  <c r="I7" i="1"/>
  <c r="I84" i="1"/>
  <c r="F83" i="1"/>
  <c r="I83" i="1" s="1"/>
  <c r="I85" i="1"/>
  <c r="I11" i="1"/>
  <c r="I34" i="1"/>
  <c r="D5" i="1"/>
  <c r="F67" i="1"/>
  <c r="F42" i="1"/>
  <c r="I42" i="1" s="1"/>
  <c r="H5" i="1"/>
  <c r="H2" i="1" s="1"/>
  <c r="G6" i="1"/>
  <c r="E66" i="1"/>
  <c r="F45" i="1"/>
  <c r="I45" i="1" s="1"/>
  <c r="F66" i="1" l="1"/>
  <c r="I66" i="1" s="1"/>
  <c r="I67" i="1"/>
  <c r="F5" i="1"/>
  <c r="F2" i="1" s="1"/>
</calcChain>
</file>

<file path=xl/comments1.xml><?xml version="1.0" encoding="utf-8"?>
<comments xmlns="http://schemas.openxmlformats.org/spreadsheetml/2006/main">
  <authors>
    <author>Author</author>
  </authors>
  <commentList>
    <comment ref="D4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Mbetet mu analizu edhe me tutje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130 000 VGJ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10%</t>
        </r>
      </text>
    </comment>
    <comment ref="C8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Nje pjese mbulohen nga THB</t>
        </r>
      </text>
    </comment>
    <comment ref="D8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Buxheti per vitini 2024 jane 100000 dhe te punohen vetem per kete vit qe viti 2025 te jete I lire</t>
        </r>
      </text>
    </comment>
    <comment ref="F85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<sst xmlns="http://schemas.openxmlformats.org/spreadsheetml/2006/main" count="95" uniqueCount="95">
  <si>
    <t>Tabela 4.2 Financimi i Investimeve Kapitale Komunale</t>
  </si>
  <si>
    <t>Kodi i Projektit</t>
  </si>
  <si>
    <t xml:space="preserve">Emri i projektit </t>
  </si>
  <si>
    <t>TOTALI                  2025-2027</t>
  </si>
  <si>
    <t>Nr.</t>
  </si>
  <si>
    <t xml:space="preserve">Granti </t>
  </si>
  <si>
    <t>THV</t>
  </si>
  <si>
    <t>TOTALI</t>
  </si>
  <si>
    <t>Administrata dhe personeli</t>
  </si>
  <si>
    <t>Administrata</t>
  </si>
  <si>
    <t>Rehabilitimi i kulmit të Komunës</t>
  </si>
  <si>
    <t>Shërbimet publike, mbrojtja civile, emergjenca</t>
  </si>
  <si>
    <t>Infrastruktura publike</t>
  </si>
  <si>
    <t>Ndërtimi i kanalizimit në Stanoc të Epërm -Stanoc të Poshtëm</t>
  </si>
  <si>
    <t>Ndërtimi i kanalizimi në Akrashticë -Balincë</t>
  </si>
  <si>
    <t>Ndërtimi i kanalizim Druar</t>
  </si>
  <si>
    <t>Ndërtimi i kanalizimi në Kollë</t>
  </si>
  <si>
    <t>Kanalizimi Banjskë</t>
  </si>
  <si>
    <t>Ndërtimi i kanalizimit në Mihaliq</t>
  </si>
  <si>
    <t>Ndërtimi i kanalizimi Shallc</t>
  </si>
  <si>
    <t>Ndërtimi i kanlizimit në Panitinë-Oshlan</t>
  </si>
  <si>
    <t>Ndërtimi i kanalizimit në Gojbulë</t>
  </si>
  <si>
    <t>Ndërtimi i kanalizimit në Pestovë</t>
  </si>
  <si>
    <t>Ndërtimi i kanalizimeve në Vushtrri, Smadrexhë, Maxhunaj, Stanoc</t>
  </si>
  <si>
    <t>Ndërtimi  urës në  Miraqë me mure mbrojtëse</t>
  </si>
  <si>
    <t>Ndërtimi  urës në Akrashticë</t>
  </si>
  <si>
    <t>Ndërtimi  urës në Dobërllukë</t>
  </si>
  <si>
    <t>Ndërtimi  urës në Lummadh</t>
  </si>
  <si>
    <t>Ndërtimi  urës në Karaqë</t>
  </si>
  <si>
    <t>Ndërtimi i shtëpisë për komunitetin-Oshlan</t>
  </si>
  <si>
    <t>Ndërtimi i parkut rekreativ tek banesat e bardha dhe banesat e reja lagjja''Ura e vjeter e Gurit''</t>
  </si>
  <si>
    <t>Vazhdimi i vigut Novolan Vigu I shetitores</t>
  </si>
  <si>
    <t>Regullimi i lumit "Tërstena-Silnica" vazhdim</t>
  </si>
  <si>
    <t>Ndërtimi  pikat pritese-Vushtrri</t>
  </si>
  <si>
    <t>Ndërtimi i stacionit të pompimit, rrjetit primar rezervuareve të ujit, në pjesën lindore të Vushtrrisë</t>
  </si>
  <si>
    <t xml:space="preserve"> Zjarrëfikësit dhe inspeksioni</t>
  </si>
  <si>
    <t>Blerja e automjeteve për zjarrfikës</t>
  </si>
  <si>
    <t>Pajisje për zjarrfikës</t>
  </si>
  <si>
    <t>Bujqësia, pylltaria dhe zhvillimi rural</t>
  </si>
  <si>
    <t>Bujqësia</t>
  </si>
  <si>
    <t>Rregullimi dhe pastrimi i lumit Lap - Silnica</t>
  </si>
  <si>
    <t>Rregullimi dhe pastrimi i lumit  "Silnica" Vushtrri- Smrkonicë</t>
  </si>
  <si>
    <t xml:space="preserve">Projektet në bashkëfinancim me donatorë </t>
  </si>
  <si>
    <t>Planifikimi urban dhe mjedisi</t>
  </si>
  <si>
    <t>Planifikimi mjedisor dhe inspektimet</t>
  </si>
  <si>
    <t xml:space="preserve">Ndërtimi i  rr. "Bekimi Berisha - Abeja"  </t>
  </si>
  <si>
    <t>Ndërtimi i  rr. "Avni Saraçi"  -Viciana</t>
  </si>
  <si>
    <t xml:space="preserve">Ndërtimi i rr. "Lumni Surdulli" </t>
  </si>
  <si>
    <t>Ndërtimi i rr. "2 Maji" me infrastukturë përcjellëse</t>
  </si>
  <si>
    <t xml:space="preserve">Rikonstruimi i bulevardit  "Ademi  Jashari" dhe  lidhja  me  parkun  e qytetit  </t>
  </si>
  <si>
    <t>Rregullimi I rr. "Isak Halili" me infrastrukturë përcjellëse</t>
  </si>
  <si>
    <t>Ndërtimi i rrugës  Sfaraçak te varrezat</t>
  </si>
  <si>
    <t>Ndërtimi i rrugësVesekoc - Sllakoc segmenti 3</t>
  </si>
  <si>
    <t>Rehabilitimii i rrgëve në Verrnicë-Shallc, Akrashticë, Bukosh, Dolak,</t>
  </si>
  <si>
    <t>Rehabilitimi i rrgëve në Bivolak, Zhilivodë, Stroc</t>
  </si>
  <si>
    <t>Ndërtimi i rrugëve lokale në Dunnicë, Maxhunaj, Stanoc , Lummadh, Vilanc, Ropicë, Pestovë</t>
  </si>
  <si>
    <t>Ndërtimi i rrugëve lokale në Gracë, Prelluzhë</t>
  </si>
  <si>
    <t>Ndërtimi i rrugëve lokale në Studime e Ulët, Ceceli, Samadrexhë, Sfaraqak</t>
  </si>
  <si>
    <t>Ndërtimi i rrugëve lokale në Bajnskë, Pasomë, Sllatinë, Begaj, Smrekonicë</t>
  </si>
  <si>
    <t>Ndërtimi i rrugëve lokale në Shtitaricë, Pantinë, Hercegovë, Akrashtice</t>
  </si>
  <si>
    <t>Ndërtimi i rrugëve lokale në Bukosh, Dolak, Novolan</t>
  </si>
  <si>
    <t>Ndërtimi i rrugëve lokale në Druar, Mihaliq, Reznik, Shallc</t>
  </si>
  <si>
    <t>Ndërtimi i rrugëve lokale në Stroc, Bequk, Gllavotin, Bivolak, Zhilivodë</t>
  </si>
  <si>
    <t>Ndërtimi i rrugëve lokale në Beçiq, Duboc</t>
  </si>
  <si>
    <t>Ndërtimi i rrugëve lokale në Skoqne</t>
  </si>
  <si>
    <t>Shëndetësia dhe mirëqenia sociale</t>
  </si>
  <si>
    <t>Shërbimet e shëndetësisë primare</t>
  </si>
  <si>
    <t>Inventar për Stomatologji</t>
  </si>
  <si>
    <t xml:space="preserve">Inventar mjekësor </t>
  </si>
  <si>
    <t>Pajisje mjekësore</t>
  </si>
  <si>
    <t>Klima-Inverter</t>
  </si>
  <si>
    <t>Ndërtimi i radiologjisë</t>
  </si>
  <si>
    <t>Shërbimet rezidenciale</t>
  </si>
  <si>
    <t>Blerja e veturës</t>
  </si>
  <si>
    <t>Shërbimet Sociale</t>
  </si>
  <si>
    <t>Kultura, rinia dhe sportet</t>
  </si>
  <si>
    <t>Shërbimet kulturore</t>
  </si>
  <si>
    <t>Restaurimi dhe konservimi i objektit "Arkivi i vjetër" ish fabrika e vajit</t>
  </si>
  <si>
    <t>Ndërtimi/rikonstruimi i fushave sportive Maxhunaj, Lummadh, Stanoc, Reznik, Pestovë, Doberllukë, Pantinë, Shtitaricë, Novolan, Druar, Samadrexhë, Beçiq dhe Bruznik</t>
  </si>
  <si>
    <t>Rregullimi i memorialeve në Gllavotin, Reznik, Beçiq, Duboc, Galicë, Pantinë, Studime, Zhilivodë, Pasomë</t>
  </si>
  <si>
    <t>Memoriali Pasome</t>
  </si>
  <si>
    <t xml:space="preserve">Arsimi dhe shkenca </t>
  </si>
  <si>
    <t>Arsimi fillor</t>
  </si>
  <si>
    <t>Ndërtimi i shkollës fillore "Mustafa Venhari"</t>
  </si>
  <si>
    <t>Ndërtimi i qerdhes në SHFMU "Enver Hadri", Smrekonicë</t>
  </si>
  <si>
    <t>Ndërtimi i qerdhes në SHFMU "7 Marsi", Bukosh</t>
  </si>
  <si>
    <t>Inventar për shkollën "A.Z. Çajupi"</t>
  </si>
  <si>
    <t>Inventar për shkollën "Mustafë Venhari"</t>
  </si>
  <si>
    <t>Tabela SMART për SHMU - 1</t>
  </si>
  <si>
    <t>Tabela SMART për SHFMU "A.Z. Çajupi"</t>
  </si>
  <si>
    <t>Tabela SMART për gjimnazin "Eqrem Çabej"</t>
  </si>
  <si>
    <t>Ferit Idrizi, Kryetar i Komunës</t>
  </si>
  <si>
    <t>Abit Abiti, ZKF</t>
  </si>
  <si>
    <t>_____________________________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</si>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</sst>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6"/>
      <color rgb="FFFF0000"/>
      <name val="Times New Roman"/>
      <family val="1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0" xfId="1" applyFont="1" applyBorder="1" applyAlignment="1"/>
    <xf numFmtId="43" fontId="4" fillId="2" borderId="0" xfId="0" applyNumberFormat="1" applyFont="1" applyFill="1"/>
    <xf numFmtId="43" fontId="3" fillId="0" borderId="0" xfId="0" applyNumberFormat="1" applyFont="1"/>
    <xf numFmtId="0" fontId="2" fillId="0" borderId="2" xfId="0" applyFont="1" applyBorder="1" applyAlignment="1">
      <alignment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4" borderId="12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left"/>
    </xf>
    <xf numFmtId="43" fontId="3" fillId="4" borderId="10" xfId="2" applyFont="1" applyFill="1" applyBorder="1" applyProtection="1"/>
    <xf numFmtId="0" fontId="3" fillId="3" borderId="14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left"/>
    </xf>
    <xf numFmtId="0" fontId="3" fillId="5" borderId="12" xfId="0" applyFont="1" applyFill="1" applyBorder="1" applyAlignment="1">
      <alignment horizontal="left" vertical="center" wrapText="1"/>
    </xf>
    <xf numFmtId="43" fontId="3" fillId="5" borderId="10" xfId="2" applyFont="1" applyFill="1" applyBorder="1" applyProtection="1"/>
    <xf numFmtId="43" fontId="3" fillId="5" borderId="15" xfId="2" applyFont="1" applyFill="1" applyBorder="1" applyProtection="1"/>
    <xf numFmtId="0" fontId="2" fillId="6" borderId="12" xfId="0" applyFont="1" applyFill="1" applyBorder="1" applyAlignment="1">
      <alignment horizontal="left"/>
    </xf>
    <xf numFmtId="0" fontId="3" fillId="6" borderId="12" xfId="0" applyFont="1" applyFill="1" applyBorder="1" applyAlignment="1">
      <alignment horizontal="center"/>
    </xf>
    <xf numFmtId="43" fontId="3" fillId="6" borderId="10" xfId="0" applyNumberFormat="1" applyFont="1" applyFill="1" applyBorder="1" applyProtection="1">
      <protection locked="0"/>
    </xf>
    <xf numFmtId="43" fontId="3" fillId="6" borderId="10" xfId="2" applyFont="1" applyFill="1" applyBorder="1" applyProtection="1"/>
    <xf numFmtId="0" fontId="2" fillId="2" borderId="8" xfId="0" applyFont="1" applyFill="1" applyBorder="1"/>
    <xf numFmtId="0" fontId="2" fillId="0" borderId="12" xfId="0" applyFont="1" applyBorder="1" applyAlignment="1">
      <alignment horizontal="left"/>
    </xf>
    <xf numFmtId="0" fontId="2" fillId="7" borderId="13" xfId="0" applyFont="1" applyFill="1" applyBorder="1" applyAlignment="1">
      <alignment horizontal="left" wrapText="1"/>
    </xf>
    <xf numFmtId="43" fontId="2" fillId="7" borderId="10" xfId="2" applyFont="1" applyFill="1" applyBorder="1"/>
    <xf numFmtId="43" fontId="2" fillId="7" borderId="10" xfId="2" applyFont="1" applyFill="1" applyBorder="1" applyProtection="1"/>
    <xf numFmtId="43" fontId="3" fillId="7" borderId="10" xfId="2" applyFont="1" applyFill="1" applyBorder="1" applyProtection="1"/>
    <xf numFmtId="43" fontId="2" fillId="8" borderId="10" xfId="2" applyFont="1" applyFill="1" applyBorder="1" applyProtection="1"/>
    <xf numFmtId="43" fontId="3" fillId="5" borderId="10" xfId="0" applyNumberFormat="1" applyFont="1" applyFill="1" applyBorder="1" applyAlignment="1">
      <alignment horizontal="left" vertical="center" wrapText="1"/>
    </xf>
    <xf numFmtId="43" fontId="2" fillId="0" borderId="10" xfId="2" applyFont="1" applyFill="1" applyBorder="1"/>
    <xf numFmtId="43" fontId="3" fillId="7" borderId="10" xfId="0" applyNumberFormat="1" applyFont="1" applyFill="1" applyBorder="1" applyAlignment="1">
      <alignment horizontal="left" vertical="center" wrapText="1"/>
    </xf>
    <xf numFmtId="0" fontId="2" fillId="7" borderId="0" xfId="0" applyFont="1" applyFill="1"/>
    <xf numFmtId="0" fontId="2" fillId="6" borderId="16" xfId="0" applyFont="1" applyFill="1" applyBorder="1" applyAlignment="1">
      <alignment horizontal="left"/>
    </xf>
    <xf numFmtId="0" fontId="3" fillId="6" borderId="16" xfId="0" applyFont="1" applyFill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7" borderId="12" xfId="0" applyFont="1" applyFill="1" applyBorder="1" applyAlignment="1">
      <alignment horizontal="left"/>
    </xf>
    <xf numFmtId="43" fontId="2" fillId="8" borderId="17" xfId="2" applyFont="1" applyFill="1" applyBorder="1" applyProtection="1"/>
    <xf numFmtId="43" fontId="2" fillId="8" borderId="10" xfId="2" applyFont="1" applyFill="1" applyBorder="1"/>
    <xf numFmtId="0" fontId="2" fillId="7" borderId="13" xfId="0" applyFont="1" applyFill="1" applyBorder="1" applyAlignment="1">
      <alignment horizontal="left"/>
    </xf>
    <xf numFmtId="0" fontId="2" fillId="0" borderId="13" xfId="0" applyFont="1" applyBorder="1" applyAlignment="1">
      <alignment horizontal="left"/>
    </xf>
    <xf numFmtId="43" fontId="2" fillId="0" borderId="10" xfId="2" applyFont="1" applyFill="1" applyBorder="1" applyProtection="1"/>
    <xf numFmtId="43" fontId="2" fillId="7" borderId="17" xfId="2" applyFont="1" applyFill="1" applyBorder="1" applyProtection="1"/>
    <xf numFmtId="0" fontId="2" fillId="0" borderId="13" xfId="0" applyFont="1" applyBorder="1" applyAlignment="1">
      <alignment horizontal="left" wrapText="1"/>
    </xf>
    <xf numFmtId="0" fontId="2" fillId="7" borderId="16" xfId="0" applyFont="1" applyFill="1" applyBorder="1" applyAlignment="1">
      <alignment horizontal="left"/>
    </xf>
    <xf numFmtId="43" fontId="2" fillId="0" borderId="10" xfId="2" applyFont="1" applyFill="1" applyBorder="1" applyAlignment="1" applyProtection="1">
      <alignment vertical="center"/>
    </xf>
    <xf numFmtId="43" fontId="2" fillId="7" borderId="17" xfId="2" applyFont="1" applyFill="1" applyBorder="1" applyAlignment="1" applyProtection="1">
      <alignment vertical="center"/>
    </xf>
    <xf numFmtId="43" fontId="2" fillId="7" borderId="10" xfId="2" applyFont="1" applyFill="1" applyBorder="1" applyAlignment="1" applyProtection="1">
      <alignment vertical="center"/>
    </xf>
    <xf numFmtId="0" fontId="2" fillId="7" borderId="10" xfId="0" applyFont="1" applyFill="1" applyBorder="1" applyAlignment="1">
      <alignment horizontal="left"/>
    </xf>
    <xf numFmtId="0" fontId="2" fillId="7" borderId="18" xfId="0" applyFont="1" applyFill="1" applyBorder="1" applyAlignment="1">
      <alignment horizontal="left"/>
    </xf>
    <xf numFmtId="43" fontId="3" fillId="5" borderId="10" xfId="0" applyNumberFormat="1" applyFont="1" applyFill="1" applyBorder="1" applyAlignment="1">
      <alignment vertical="center" wrapText="1"/>
    </xf>
    <xf numFmtId="0" fontId="2" fillId="8" borderId="12" xfId="0" applyFont="1" applyFill="1" applyBorder="1" applyAlignment="1">
      <alignment horizontal="left"/>
    </xf>
    <xf numFmtId="43" fontId="2" fillId="7" borderId="17" xfId="2" applyFont="1" applyFill="1" applyBorder="1"/>
    <xf numFmtId="0" fontId="2" fillId="0" borderId="10" xfId="0" applyFont="1" applyBorder="1" applyAlignment="1">
      <alignment horizontal="left" vertical="top" wrapText="1"/>
    </xf>
    <xf numFmtId="43" fontId="2" fillId="0" borderId="17" xfId="2" applyFont="1" applyFill="1" applyBorder="1"/>
    <xf numFmtId="0" fontId="2" fillId="0" borderId="10" xfId="0" applyFont="1" applyBorder="1" applyAlignment="1">
      <alignment horizontal="left" wrapText="1"/>
    </xf>
    <xf numFmtId="0" fontId="2" fillId="5" borderId="17" xfId="0" applyFont="1" applyFill="1" applyBorder="1" applyAlignment="1">
      <alignment horizontal="left"/>
    </xf>
    <xf numFmtId="0" fontId="3" fillId="5" borderId="10" xfId="0" applyFont="1" applyFill="1" applyBorder="1" applyAlignment="1">
      <alignment horizontal="left" vertical="center" wrapText="1"/>
    </xf>
    <xf numFmtId="43" fontId="3" fillId="5" borderId="17" xfId="2" applyFont="1" applyFill="1" applyBorder="1" applyProtection="1"/>
    <xf numFmtId="0" fontId="2" fillId="7" borderId="8" xfId="0" applyFont="1" applyFill="1" applyBorder="1"/>
    <xf numFmtId="0" fontId="2" fillId="7" borderId="17" xfId="0" applyFont="1" applyFill="1" applyBorder="1" applyAlignment="1">
      <alignment horizontal="left"/>
    </xf>
    <xf numFmtId="0" fontId="2" fillId="7" borderId="10" xfId="0" applyFont="1" applyFill="1" applyBorder="1" applyAlignment="1">
      <alignment horizontal="left" wrapText="1"/>
    </xf>
    <xf numFmtId="0" fontId="2" fillId="7" borderId="0" xfId="0" applyFont="1" applyFill="1" applyAlignment="1">
      <alignment horizontal="left" wrapText="1"/>
    </xf>
    <xf numFmtId="0" fontId="2" fillId="7" borderId="0" xfId="0" applyFont="1" applyFill="1" applyAlignment="1">
      <alignment horizontal="left"/>
    </xf>
    <xf numFmtId="43" fontId="2" fillId="0" borderId="0" xfId="0" applyNumberFormat="1" applyFont="1"/>
  </cellXfs>
  <cellStyles count="3">
    <cellStyle name="Comma" xfId="1" builtinId="3"/>
    <cellStyle name="Comma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5"/>
  <sheetViews>
    <sheetView tabSelected="1" workbookViewId="0">
      <selection activeCell="C1" sqref="C1:I1"/>
    </sheetView>
  </sheetViews>
  <sheetFormatPr defaultColWidth="9.140625" defaultRowHeight="20.25" x14ac:dyDescent="0.3"/>
  <cols>
    <col min="1" max="1" width="6.28515625" style="1" customWidth="1"/>
    <col min="2" max="2" width="12.140625" style="1" bestFit="1" customWidth="1"/>
    <col min="3" max="3" width="63.28515625" style="1" customWidth="1"/>
    <col min="4" max="6" width="19.7109375" style="1" bestFit="1" customWidth="1"/>
    <col min="7" max="7" width="23.42578125" style="1" bestFit="1" customWidth="1"/>
    <col min="8" max="8" width="20.7109375" style="1" bestFit="1" customWidth="1"/>
    <col min="9" max="9" width="20" style="1" bestFit="1" customWidth="1"/>
    <col min="10" max="16384" width="9.140625" style="1"/>
  </cols>
  <sheetData>
    <row r="1" spans="1:9" x14ac:dyDescent="0.3">
      <c r="C1" s="2" t="s">
        <v>0</v>
      </c>
      <c r="D1" s="2"/>
      <c r="E1" s="2"/>
      <c r="F1" s="2"/>
      <c r="G1" s="2"/>
      <c r="H1" s="2"/>
      <c r="I1" s="2"/>
    </row>
    <row r="2" spans="1:9" ht="21" thickBot="1" x14ac:dyDescent="0.35">
      <c r="B2" s="3"/>
      <c r="C2" s="3"/>
      <c r="D2" s="3"/>
      <c r="E2" s="4"/>
      <c r="F2" s="5">
        <f>5032147-F5</f>
        <v>0</v>
      </c>
      <c r="G2" s="6">
        <f>5363202-G5</f>
        <v>0</v>
      </c>
      <c r="H2" s="6">
        <f>5645366-H5</f>
        <v>0</v>
      </c>
    </row>
    <row r="3" spans="1:9" ht="15.75" customHeight="1" x14ac:dyDescent="0.3">
      <c r="A3" s="7"/>
      <c r="B3" s="8" t="s">
        <v>1</v>
      </c>
      <c r="C3" s="8" t="s">
        <v>2</v>
      </c>
      <c r="D3" s="9"/>
      <c r="E3" s="10"/>
      <c r="F3" s="11">
        <v>2025</v>
      </c>
      <c r="G3" s="8">
        <v>2026</v>
      </c>
      <c r="H3" s="8">
        <v>2027</v>
      </c>
      <c r="I3" s="12" t="s">
        <v>3</v>
      </c>
    </row>
    <row r="4" spans="1:9" ht="34.5" customHeight="1" x14ac:dyDescent="0.3">
      <c r="A4" s="13" t="s">
        <v>4</v>
      </c>
      <c r="B4" s="14"/>
      <c r="C4" s="14"/>
      <c r="D4" s="15" t="s">
        <v>5</v>
      </c>
      <c r="E4" s="15" t="s">
        <v>6</v>
      </c>
      <c r="F4" s="15" t="s">
        <v>7</v>
      </c>
      <c r="G4" s="14"/>
      <c r="H4" s="14"/>
      <c r="I4" s="16"/>
    </row>
    <row r="5" spans="1:9" ht="33" customHeight="1" x14ac:dyDescent="0.3">
      <c r="A5" s="17"/>
      <c r="B5" s="18"/>
      <c r="C5" s="19"/>
      <c r="D5" s="20">
        <f>D7+D10+D33+D37+D45+D67+D73+D75+D78+D84</f>
        <v>3882227</v>
      </c>
      <c r="E5" s="20">
        <f>E7+E10+E33+E37+E45+E67+E73+E75+E78+E84</f>
        <v>1149920</v>
      </c>
      <c r="F5" s="20">
        <f>F7+F10+F33+F37+F45+F67+F73+F75+F78+F84</f>
        <v>5032147</v>
      </c>
      <c r="G5" s="20">
        <f>G7+G10+G33+G37+G45+G67+G73+G75+G78+G84</f>
        <v>5363202</v>
      </c>
      <c r="H5" s="20">
        <f>H7+H10+H33+H37+H45+H67+H73+H75+H78+H84</f>
        <v>5645366</v>
      </c>
      <c r="I5" s="21"/>
    </row>
    <row r="6" spans="1:9" ht="33" customHeight="1" x14ac:dyDescent="0.3">
      <c r="A6" s="17"/>
      <c r="B6" s="22"/>
      <c r="C6" s="23" t="s">
        <v>8</v>
      </c>
      <c r="D6" s="24">
        <f>D7</f>
        <v>4000</v>
      </c>
      <c r="E6" s="24">
        <f>E7</f>
        <v>1000</v>
      </c>
      <c r="F6" s="24">
        <f>D6+E6</f>
        <v>5000</v>
      </c>
      <c r="G6" s="24">
        <f>G7</f>
        <v>0</v>
      </c>
      <c r="H6" s="24">
        <f t="shared" ref="H6" si="0">H7</f>
        <v>0</v>
      </c>
      <c r="I6" s="25">
        <f>F6+G6+H6</f>
        <v>5000</v>
      </c>
    </row>
    <row r="7" spans="1:9" ht="33" customHeight="1" x14ac:dyDescent="0.3">
      <c r="A7" s="17"/>
      <c r="B7" s="26"/>
      <c r="C7" s="27" t="s">
        <v>9</v>
      </c>
      <c r="D7" s="28">
        <f>SUM(D8:D8)</f>
        <v>4000</v>
      </c>
      <c r="E7" s="28">
        <f>SUM(E8:E8)</f>
        <v>1000</v>
      </c>
      <c r="F7" s="29">
        <f t="shared" ref="F7:F8" si="1">D7+E7</f>
        <v>5000</v>
      </c>
      <c r="G7" s="28">
        <f>SUM(G8:G8)</f>
        <v>0</v>
      </c>
      <c r="H7" s="28">
        <f>SUM(H8:H8)</f>
        <v>0</v>
      </c>
      <c r="I7" s="25">
        <f t="shared" ref="I7:I70" si="2">F7+G7+H7</f>
        <v>5000</v>
      </c>
    </row>
    <row r="8" spans="1:9" ht="33" customHeight="1" x14ac:dyDescent="0.3">
      <c r="A8" s="30">
        <v>1</v>
      </c>
      <c r="B8" s="31"/>
      <c r="C8" s="32" t="s">
        <v>10</v>
      </c>
      <c r="D8" s="33">
        <v>4000</v>
      </c>
      <c r="E8" s="34">
        <v>1000</v>
      </c>
      <c r="F8" s="35">
        <f t="shared" si="1"/>
        <v>5000</v>
      </c>
      <c r="G8" s="34"/>
      <c r="H8" s="36"/>
      <c r="I8" s="25">
        <f t="shared" si="2"/>
        <v>5000</v>
      </c>
    </row>
    <row r="9" spans="1:9" ht="33" customHeight="1" x14ac:dyDescent="0.3">
      <c r="A9" s="17"/>
      <c r="B9" s="22"/>
      <c r="C9" s="23" t="s">
        <v>11</v>
      </c>
      <c r="D9" s="37">
        <f>D10+D33</f>
        <v>458000</v>
      </c>
      <c r="E9" s="37">
        <f>E10+E33</f>
        <v>268000</v>
      </c>
      <c r="F9" s="37">
        <f>F10+F33</f>
        <v>726000</v>
      </c>
      <c r="G9" s="37">
        <f>G10+G33</f>
        <v>1250000</v>
      </c>
      <c r="H9" s="37">
        <f>H10+H33</f>
        <v>1630000</v>
      </c>
      <c r="I9" s="25">
        <f t="shared" si="2"/>
        <v>3606000</v>
      </c>
    </row>
    <row r="10" spans="1:9" x14ac:dyDescent="0.3">
      <c r="A10" s="17"/>
      <c r="B10" s="26"/>
      <c r="C10" s="27" t="s">
        <v>12</v>
      </c>
      <c r="D10" s="29">
        <f>SUM(D11:D32)</f>
        <v>458000</v>
      </c>
      <c r="E10" s="29">
        <f>SUM(E11:E32)</f>
        <v>268000</v>
      </c>
      <c r="F10" s="29">
        <f>SUM(F11:F32)</f>
        <v>726000</v>
      </c>
      <c r="G10" s="29">
        <f>SUM(G11:G32)</f>
        <v>1250000</v>
      </c>
      <c r="H10" s="29">
        <f>SUM(H11:H32)</f>
        <v>1630000</v>
      </c>
      <c r="I10" s="25">
        <f t="shared" si="2"/>
        <v>3606000</v>
      </c>
    </row>
    <row r="11" spans="1:9" s="40" customFormat="1" ht="40.5" x14ac:dyDescent="0.3">
      <c r="A11" s="30">
        <v>1</v>
      </c>
      <c r="B11" s="32">
        <v>53220</v>
      </c>
      <c r="C11" s="32" t="s">
        <v>13</v>
      </c>
      <c r="D11" s="38">
        <v>15000</v>
      </c>
      <c r="E11" s="33">
        <v>5000</v>
      </c>
      <c r="F11" s="39">
        <f t="shared" ref="F11:F32" si="3">D11+E11</f>
        <v>20000</v>
      </c>
      <c r="G11" s="33">
        <v>40000</v>
      </c>
      <c r="H11" s="33"/>
      <c r="I11" s="25">
        <f t="shared" si="2"/>
        <v>60000</v>
      </c>
    </row>
    <row r="12" spans="1:9" s="40" customFormat="1" x14ac:dyDescent="0.3">
      <c r="A12" s="30">
        <v>2</v>
      </c>
      <c r="B12" s="32">
        <v>53231</v>
      </c>
      <c r="C12" s="32" t="s">
        <v>14</v>
      </c>
      <c r="D12" s="38">
        <v>10000</v>
      </c>
      <c r="E12" s="33">
        <v>5000</v>
      </c>
      <c r="F12" s="39">
        <f t="shared" si="3"/>
        <v>15000</v>
      </c>
      <c r="G12" s="33">
        <v>40000</v>
      </c>
      <c r="H12" s="33"/>
      <c r="I12" s="25">
        <f t="shared" si="2"/>
        <v>55000</v>
      </c>
    </row>
    <row r="13" spans="1:9" s="40" customFormat="1" x14ac:dyDescent="0.3">
      <c r="A13" s="30">
        <v>3</v>
      </c>
      <c r="B13" s="32"/>
      <c r="C13" s="32" t="s">
        <v>15</v>
      </c>
      <c r="D13" s="38">
        <v>15000</v>
      </c>
      <c r="E13" s="33">
        <v>15000</v>
      </c>
      <c r="F13" s="39">
        <f t="shared" si="3"/>
        <v>30000</v>
      </c>
      <c r="G13" s="33">
        <v>15000</v>
      </c>
      <c r="H13" s="33"/>
      <c r="I13" s="25">
        <f t="shared" si="2"/>
        <v>45000</v>
      </c>
    </row>
    <row r="14" spans="1:9" s="40" customFormat="1" x14ac:dyDescent="0.3">
      <c r="A14" s="30">
        <v>4</v>
      </c>
      <c r="B14" s="32">
        <v>53603</v>
      </c>
      <c r="C14" s="32" t="s">
        <v>16</v>
      </c>
      <c r="D14" s="38">
        <v>10000</v>
      </c>
      <c r="E14" s="33">
        <v>5000</v>
      </c>
      <c r="F14" s="39">
        <f t="shared" si="3"/>
        <v>15000</v>
      </c>
      <c r="G14" s="33">
        <v>10000</v>
      </c>
      <c r="H14" s="33"/>
      <c r="I14" s="25">
        <f t="shared" si="2"/>
        <v>25000</v>
      </c>
    </row>
    <row r="15" spans="1:9" s="40" customFormat="1" x14ac:dyDescent="0.3">
      <c r="A15" s="30">
        <v>5</v>
      </c>
      <c r="B15" s="32"/>
      <c r="C15" s="32" t="s">
        <v>17</v>
      </c>
      <c r="D15" s="38">
        <v>10000</v>
      </c>
      <c r="E15" s="33">
        <v>5000</v>
      </c>
      <c r="F15" s="39">
        <f t="shared" si="3"/>
        <v>15000</v>
      </c>
      <c r="G15" s="33">
        <v>40000</v>
      </c>
      <c r="H15" s="33"/>
      <c r="I15" s="25">
        <f t="shared" si="2"/>
        <v>55000</v>
      </c>
    </row>
    <row r="16" spans="1:9" s="40" customFormat="1" x14ac:dyDescent="0.3">
      <c r="A16" s="30">
        <v>6</v>
      </c>
      <c r="B16" s="32">
        <v>53226</v>
      </c>
      <c r="C16" s="32" t="s">
        <v>18</v>
      </c>
      <c r="D16" s="38">
        <v>20000</v>
      </c>
      <c r="E16" s="33">
        <v>11000</v>
      </c>
      <c r="F16" s="39">
        <f t="shared" si="3"/>
        <v>31000</v>
      </c>
      <c r="G16" s="33">
        <v>35000</v>
      </c>
      <c r="H16" s="33"/>
      <c r="I16" s="25">
        <f t="shared" si="2"/>
        <v>66000</v>
      </c>
    </row>
    <row r="17" spans="1:9" s="40" customFormat="1" x14ac:dyDescent="0.3">
      <c r="A17" s="30">
        <v>7</v>
      </c>
      <c r="B17" s="32"/>
      <c r="C17" s="32" t="s">
        <v>19</v>
      </c>
      <c r="D17" s="38">
        <v>10000</v>
      </c>
      <c r="E17" s="33">
        <v>5000</v>
      </c>
      <c r="F17" s="39">
        <f t="shared" si="3"/>
        <v>15000</v>
      </c>
      <c r="G17" s="33">
        <v>10000</v>
      </c>
      <c r="H17" s="33"/>
      <c r="I17" s="25">
        <f t="shared" si="2"/>
        <v>25000</v>
      </c>
    </row>
    <row r="18" spans="1:9" s="40" customFormat="1" x14ac:dyDescent="0.3">
      <c r="A18" s="30">
        <v>8</v>
      </c>
      <c r="B18" s="32">
        <v>53259</v>
      </c>
      <c r="C18" s="32" t="s">
        <v>20</v>
      </c>
      <c r="D18" s="38">
        <v>15000</v>
      </c>
      <c r="E18" s="33">
        <v>10000</v>
      </c>
      <c r="F18" s="39">
        <f t="shared" si="3"/>
        <v>25000</v>
      </c>
      <c r="G18" s="33">
        <v>25000</v>
      </c>
      <c r="H18" s="33"/>
      <c r="I18" s="25">
        <f t="shared" si="2"/>
        <v>50000</v>
      </c>
    </row>
    <row r="19" spans="1:9" s="40" customFormat="1" x14ac:dyDescent="0.3">
      <c r="A19" s="30">
        <v>9</v>
      </c>
      <c r="B19" s="32">
        <v>53193</v>
      </c>
      <c r="C19" s="32" t="s">
        <v>21</v>
      </c>
      <c r="D19" s="38">
        <v>10000</v>
      </c>
      <c r="E19" s="33">
        <v>5000</v>
      </c>
      <c r="F19" s="39">
        <f t="shared" si="3"/>
        <v>15000</v>
      </c>
      <c r="G19" s="33">
        <v>15000</v>
      </c>
      <c r="H19" s="33"/>
      <c r="I19" s="25">
        <f t="shared" si="2"/>
        <v>30000</v>
      </c>
    </row>
    <row r="20" spans="1:9" s="40" customFormat="1" x14ac:dyDescent="0.3">
      <c r="A20" s="30">
        <v>10</v>
      </c>
      <c r="B20" s="32">
        <v>53182</v>
      </c>
      <c r="C20" s="32" t="s">
        <v>22</v>
      </c>
      <c r="D20" s="33">
        <v>10000</v>
      </c>
      <c r="E20" s="33">
        <v>10000</v>
      </c>
      <c r="F20" s="39">
        <f t="shared" si="3"/>
        <v>20000</v>
      </c>
      <c r="G20" s="33"/>
      <c r="H20" s="33"/>
      <c r="I20" s="25">
        <f t="shared" si="2"/>
        <v>20000</v>
      </c>
    </row>
    <row r="21" spans="1:9" s="40" customFormat="1" ht="40.5" x14ac:dyDescent="0.3">
      <c r="A21" s="30">
        <v>11</v>
      </c>
      <c r="B21" s="32">
        <v>51819</v>
      </c>
      <c r="C21" s="32" t="s">
        <v>23</v>
      </c>
      <c r="D21" s="38"/>
      <c r="E21" s="33"/>
      <c r="F21" s="39">
        <f t="shared" si="3"/>
        <v>0</v>
      </c>
      <c r="G21" s="33">
        <v>130000</v>
      </c>
      <c r="H21" s="33">
        <v>280000</v>
      </c>
      <c r="I21" s="25">
        <f t="shared" si="2"/>
        <v>410000</v>
      </c>
    </row>
    <row r="22" spans="1:9" s="40" customFormat="1" x14ac:dyDescent="0.3">
      <c r="A22" s="30">
        <v>12</v>
      </c>
      <c r="B22" s="32"/>
      <c r="C22" s="32" t="s">
        <v>24</v>
      </c>
      <c r="D22" s="38">
        <v>10000</v>
      </c>
      <c r="E22" s="33">
        <v>2000</v>
      </c>
      <c r="F22" s="39">
        <f t="shared" si="3"/>
        <v>12000</v>
      </c>
      <c r="G22" s="33"/>
      <c r="H22" s="33"/>
      <c r="I22" s="25">
        <f t="shared" si="2"/>
        <v>12000</v>
      </c>
    </row>
    <row r="23" spans="1:9" s="40" customFormat="1" x14ac:dyDescent="0.3">
      <c r="A23" s="30">
        <v>13</v>
      </c>
      <c r="B23" s="32"/>
      <c r="C23" s="32" t="s">
        <v>25</v>
      </c>
      <c r="D23" s="38">
        <v>7000</v>
      </c>
      <c r="E23" s="33">
        <v>2000</v>
      </c>
      <c r="F23" s="39">
        <f t="shared" si="3"/>
        <v>9000</v>
      </c>
      <c r="G23" s="33"/>
      <c r="H23" s="33"/>
      <c r="I23" s="25">
        <f t="shared" si="2"/>
        <v>9000</v>
      </c>
    </row>
    <row r="24" spans="1:9" s="40" customFormat="1" x14ac:dyDescent="0.3">
      <c r="A24" s="30">
        <v>14</v>
      </c>
      <c r="B24" s="32"/>
      <c r="C24" s="32" t="s">
        <v>26</v>
      </c>
      <c r="D24" s="38">
        <v>2000</v>
      </c>
      <c r="E24" s="33">
        <v>3000</v>
      </c>
      <c r="F24" s="39">
        <f t="shared" si="3"/>
        <v>5000</v>
      </c>
      <c r="G24" s="33"/>
      <c r="H24" s="33"/>
      <c r="I24" s="25">
        <f t="shared" si="2"/>
        <v>5000</v>
      </c>
    </row>
    <row r="25" spans="1:9" s="40" customFormat="1" x14ac:dyDescent="0.3">
      <c r="A25" s="30">
        <v>15</v>
      </c>
      <c r="B25" s="32"/>
      <c r="C25" s="32" t="s">
        <v>27</v>
      </c>
      <c r="D25" s="38">
        <v>7000</v>
      </c>
      <c r="E25" s="33">
        <v>2000</v>
      </c>
      <c r="F25" s="39">
        <f t="shared" si="3"/>
        <v>9000</v>
      </c>
      <c r="G25" s="33">
        <v>150000</v>
      </c>
      <c r="H25" s="33">
        <v>250000</v>
      </c>
      <c r="I25" s="25">
        <f t="shared" si="2"/>
        <v>409000</v>
      </c>
    </row>
    <row r="26" spans="1:9" s="40" customFormat="1" x14ac:dyDescent="0.3">
      <c r="A26" s="30">
        <v>16</v>
      </c>
      <c r="B26" s="32"/>
      <c r="C26" s="32" t="s">
        <v>28</v>
      </c>
      <c r="D26" s="38">
        <v>7000</v>
      </c>
      <c r="E26" s="33">
        <v>3000</v>
      </c>
      <c r="F26" s="39">
        <f t="shared" si="3"/>
        <v>10000</v>
      </c>
      <c r="G26" s="33"/>
      <c r="H26" s="33"/>
      <c r="I26" s="25">
        <f t="shared" si="2"/>
        <v>10000</v>
      </c>
    </row>
    <row r="27" spans="1:9" s="40" customFormat="1" x14ac:dyDescent="0.3">
      <c r="A27" s="30">
        <v>17</v>
      </c>
      <c r="B27" s="32"/>
      <c r="C27" s="32" t="s">
        <v>29</v>
      </c>
      <c r="D27" s="38">
        <v>20000</v>
      </c>
      <c r="E27" s="33">
        <v>10000</v>
      </c>
      <c r="F27" s="39">
        <f t="shared" si="3"/>
        <v>30000</v>
      </c>
      <c r="G27" s="33"/>
      <c r="H27" s="33"/>
      <c r="I27" s="25">
        <f t="shared" si="2"/>
        <v>30000</v>
      </c>
    </row>
    <row r="28" spans="1:9" s="40" customFormat="1" ht="40.5" x14ac:dyDescent="0.3">
      <c r="A28" s="30">
        <v>18</v>
      </c>
      <c r="B28" s="32"/>
      <c r="C28" s="32" t="s">
        <v>30</v>
      </c>
      <c r="D28" s="38">
        <v>20000</v>
      </c>
      <c r="E28" s="33">
        <v>10000</v>
      </c>
      <c r="F28" s="39">
        <f t="shared" si="3"/>
        <v>30000</v>
      </c>
      <c r="G28" s="33"/>
      <c r="H28" s="33"/>
      <c r="I28" s="25">
        <f t="shared" si="2"/>
        <v>30000</v>
      </c>
    </row>
    <row r="29" spans="1:9" s="40" customFormat="1" x14ac:dyDescent="0.3">
      <c r="A29" s="30">
        <v>19</v>
      </c>
      <c r="B29" s="32"/>
      <c r="C29" s="32" t="s">
        <v>31</v>
      </c>
      <c r="D29" s="38">
        <v>20000</v>
      </c>
      <c r="E29" s="33">
        <v>20000</v>
      </c>
      <c r="F29" s="39">
        <f t="shared" si="3"/>
        <v>40000</v>
      </c>
      <c r="G29" s="33"/>
      <c r="H29" s="33"/>
      <c r="I29" s="25">
        <f t="shared" si="2"/>
        <v>40000</v>
      </c>
    </row>
    <row r="30" spans="1:9" s="40" customFormat="1" x14ac:dyDescent="0.3">
      <c r="A30" s="30">
        <v>20</v>
      </c>
      <c r="B30" s="32">
        <v>54942</v>
      </c>
      <c r="C30" s="32" t="s">
        <v>32</v>
      </c>
      <c r="D30" s="38">
        <v>20000</v>
      </c>
      <c r="E30" s="33">
        <v>20000</v>
      </c>
      <c r="F30" s="39">
        <f t="shared" si="3"/>
        <v>40000</v>
      </c>
      <c r="G30" s="33">
        <v>40000</v>
      </c>
      <c r="H30" s="33"/>
      <c r="I30" s="25">
        <f t="shared" si="2"/>
        <v>80000</v>
      </c>
    </row>
    <row r="31" spans="1:9" s="40" customFormat="1" x14ac:dyDescent="0.3">
      <c r="A31" s="30">
        <v>21</v>
      </c>
      <c r="B31" s="32"/>
      <c r="C31" s="32" t="s">
        <v>33</v>
      </c>
      <c r="D31" s="38">
        <v>20000</v>
      </c>
      <c r="E31" s="33">
        <v>20000</v>
      </c>
      <c r="F31" s="39">
        <f t="shared" si="3"/>
        <v>40000</v>
      </c>
      <c r="G31" s="33"/>
      <c r="H31" s="33"/>
      <c r="I31" s="25">
        <f t="shared" si="2"/>
        <v>40000</v>
      </c>
    </row>
    <row r="32" spans="1:9" s="40" customFormat="1" ht="60.75" x14ac:dyDescent="0.3">
      <c r="A32" s="30">
        <v>22</v>
      </c>
      <c r="B32" s="32">
        <v>54946</v>
      </c>
      <c r="C32" s="32" t="s">
        <v>34</v>
      </c>
      <c r="D32" s="33">
        <v>200000</v>
      </c>
      <c r="E32" s="33">
        <v>100000</v>
      </c>
      <c r="F32" s="39">
        <f t="shared" si="3"/>
        <v>300000</v>
      </c>
      <c r="G32" s="33">
        <v>700000</v>
      </c>
      <c r="H32" s="33">
        <v>1100000</v>
      </c>
      <c r="I32" s="25">
        <f t="shared" si="2"/>
        <v>2100000</v>
      </c>
    </row>
    <row r="33" spans="1:9" x14ac:dyDescent="0.3">
      <c r="A33" s="17"/>
      <c r="B33" s="41"/>
      <c r="C33" s="42" t="s">
        <v>35</v>
      </c>
      <c r="D33" s="28">
        <f>SUM(D34:D35)</f>
        <v>0</v>
      </c>
      <c r="E33" s="28">
        <f>SUM(E34:E35)</f>
        <v>0</v>
      </c>
      <c r="F33" s="28">
        <f>SUM(F34:F35)</f>
        <v>0</v>
      </c>
      <c r="G33" s="28">
        <f>SUM(G34:G35)</f>
        <v>0</v>
      </c>
      <c r="H33" s="28">
        <f>SUM(H34:H35)</f>
        <v>0</v>
      </c>
      <c r="I33" s="25">
        <f t="shared" si="2"/>
        <v>0</v>
      </c>
    </row>
    <row r="34" spans="1:9" ht="20.25" hidden="1" customHeight="1" x14ac:dyDescent="0.3">
      <c r="A34" s="17">
        <v>1</v>
      </c>
      <c r="B34" s="43">
        <v>52517</v>
      </c>
      <c r="C34" s="44" t="s">
        <v>36</v>
      </c>
      <c r="D34" s="36"/>
      <c r="E34" s="45"/>
      <c r="F34" s="39">
        <f>D34+E34</f>
        <v>0</v>
      </c>
      <c r="G34" s="46"/>
      <c r="H34" s="36"/>
      <c r="I34" s="25">
        <f t="shared" si="2"/>
        <v>0</v>
      </c>
    </row>
    <row r="35" spans="1:9" ht="20.25" hidden="1" customHeight="1" x14ac:dyDescent="0.3">
      <c r="A35" s="17">
        <v>2</v>
      </c>
      <c r="B35" s="43">
        <v>52693</v>
      </c>
      <c r="C35" s="44" t="s">
        <v>37</v>
      </c>
      <c r="D35" s="36"/>
      <c r="E35" s="45"/>
      <c r="F35" s="39">
        <f>D35+E35</f>
        <v>0</v>
      </c>
      <c r="G35" s="46"/>
      <c r="H35" s="36"/>
      <c r="I35" s="25">
        <f t="shared" si="2"/>
        <v>0</v>
      </c>
    </row>
    <row r="36" spans="1:9" x14ac:dyDescent="0.3">
      <c r="A36" s="17"/>
      <c r="B36" s="22"/>
      <c r="C36" s="23" t="s">
        <v>38</v>
      </c>
      <c r="D36" s="24">
        <f t="shared" ref="D36" si="4">D37</f>
        <v>1094332</v>
      </c>
      <c r="E36" s="24">
        <f>E37</f>
        <v>240998</v>
      </c>
      <c r="F36" s="37">
        <f t="shared" ref="F36:F42" si="5">D36+E36</f>
        <v>1335330</v>
      </c>
      <c r="G36" s="24">
        <f t="shared" ref="G36:H36" si="6">G37</f>
        <v>2842698</v>
      </c>
      <c r="H36" s="24">
        <f t="shared" si="6"/>
        <v>2045000</v>
      </c>
      <c r="I36" s="25">
        <f t="shared" si="2"/>
        <v>6223028</v>
      </c>
    </row>
    <row r="37" spans="1:9" x14ac:dyDescent="0.3">
      <c r="A37" s="17"/>
      <c r="B37" s="41"/>
      <c r="C37" s="42" t="s">
        <v>39</v>
      </c>
      <c r="D37" s="28">
        <f>SUM(D38:D40)</f>
        <v>1094332</v>
      </c>
      <c r="E37" s="28">
        <f>SUM(E38:E40)</f>
        <v>240998</v>
      </c>
      <c r="F37" s="28">
        <f t="shared" si="5"/>
        <v>1335330</v>
      </c>
      <c r="G37" s="28">
        <f>SUM(G38:G40)</f>
        <v>2842698</v>
      </c>
      <c r="H37" s="28">
        <f>SUM(H38:H40)</f>
        <v>2045000</v>
      </c>
      <c r="I37" s="25">
        <f t="shared" si="2"/>
        <v>6223028</v>
      </c>
    </row>
    <row r="38" spans="1:9" x14ac:dyDescent="0.3">
      <c r="A38" s="17">
        <v>1</v>
      </c>
      <c r="B38" s="31">
        <v>52290</v>
      </c>
      <c r="C38" s="47" t="s">
        <v>40</v>
      </c>
      <c r="D38" s="36">
        <v>74332</v>
      </c>
      <c r="E38" s="45">
        <v>100000</v>
      </c>
      <c r="F38" s="39">
        <f t="shared" si="5"/>
        <v>174332</v>
      </c>
      <c r="G38" s="46">
        <v>400000</v>
      </c>
      <c r="H38" s="36"/>
      <c r="I38" s="25">
        <f t="shared" si="2"/>
        <v>574332</v>
      </c>
    </row>
    <row r="39" spans="1:9" x14ac:dyDescent="0.3">
      <c r="A39" s="17">
        <v>2</v>
      </c>
      <c r="B39" s="31"/>
      <c r="C39" s="47" t="s">
        <v>41</v>
      </c>
      <c r="D39" s="36">
        <v>20000</v>
      </c>
      <c r="E39" s="45">
        <v>20000</v>
      </c>
      <c r="F39" s="39">
        <f t="shared" si="5"/>
        <v>40000</v>
      </c>
      <c r="G39" s="46">
        <v>600000</v>
      </c>
      <c r="H39" s="36">
        <v>1300000</v>
      </c>
      <c r="I39" s="25">
        <f t="shared" si="2"/>
        <v>1940000</v>
      </c>
    </row>
    <row r="40" spans="1:9" x14ac:dyDescent="0.3">
      <c r="A40" s="17">
        <v>3</v>
      </c>
      <c r="B40" s="31">
        <v>49561</v>
      </c>
      <c r="C40" s="47" t="s">
        <v>42</v>
      </c>
      <c r="D40" s="36">
        <v>1000000</v>
      </c>
      <c r="E40" s="45">
        <v>120998</v>
      </c>
      <c r="F40" s="39">
        <f t="shared" si="5"/>
        <v>1120998</v>
      </c>
      <c r="G40" s="46">
        <v>1842698</v>
      </c>
      <c r="H40" s="36">
        <v>745000</v>
      </c>
      <c r="I40" s="25">
        <f t="shared" si="2"/>
        <v>3708696</v>
      </c>
    </row>
    <row r="41" spans="1:9" ht="0.6" customHeight="1" x14ac:dyDescent="0.3">
      <c r="A41" s="17"/>
      <c r="B41" s="22"/>
      <c r="C41" s="23"/>
      <c r="D41" s="24">
        <f t="shared" ref="D41" si="7">D42</f>
        <v>0</v>
      </c>
      <c r="E41" s="24">
        <f>E42</f>
        <v>0</v>
      </c>
      <c r="F41" s="37">
        <f t="shared" si="5"/>
        <v>0</v>
      </c>
      <c r="G41" s="24">
        <f t="shared" ref="G41:H42" si="8">G42</f>
        <v>0</v>
      </c>
      <c r="H41" s="24">
        <f t="shared" si="8"/>
        <v>0</v>
      </c>
      <c r="I41" s="25">
        <f t="shared" si="2"/>
        <v>0</v>
      </c>
    </row>
    <row r="42" spans="1:9" ht="20.25" hidden="1" customHeight="1" x14ac:dyDescent="0.3">
      <c r="A42" s="17"/>
      <c r="B42" s="26"/>
      <c r="C42" s="27"/>
      <c r="D42" s="28">
        <f>D43</f>
        <v>0</v>
      </c>
      <c r="E42" s="28">
        <f>E43</f>
        <v>0</v>
      </c>
      <c r="F42" s="29">
        <f t="shared" si="5"/>
        <v>0</v>
      </c>
      <c r="G42" s="28">
        <f t="shared" si="8"/>
        <v>0</v>
      </c>
      <c r="H42" s="28">
        <f t="shared" si="8"/>
        <v>0</v>
      </c>
      <c r="I42" s="25">
        <f t="shared" si="2"/>
        <v>0</v>
      </c>
    </row>
    <row r="43" spans="1:9" ht="20.25" hidden="1" customHeight="1" x14ac:dyDescent="0.3">
      <c r="A43" s="17"/>
      <c r="B43" s="44"/>
      <c r="C43" s="47"/>
      <c r="D43" s="34"/>
      <c r="E43" s="34"/>
      <c r="F43" s="39"/>
      <c r="G43" s="34"/>
      <c r="H43" s="34"/>
      <c r="I43" s="25">
        <f t="shared" si="2"/>
        <v>0</v>
      </c>
    </row>
    <row r="44" spans="1:9" x14ac:dyDescent="0.3">
      <c r="A44" s="17"/>
      <c r="B44" s="22"/>
      <c r="C44" s="23" t="s">
        <v>43</v>
      </c>
      <c r="D44" s="24">
        <f t="shared" ref="D44" si="9">D45</f>
        <v>1448779</v>
      </c>
      <c r="E44" s="24">
        <f>E45</f>
        <v>385781</v>
      </c>
      <c r="F44" s="37">
        <f t="shared" ref="F44:F65" si="10">D44+E44</f>
        <v>1834560</v>
      </c>
      <c r="G44" s="24">
        <f t="shared" ref="G44:H44" si="11">G45</f>
        <v>905504</v>
      </c>
      <c r="H44" s="24">
        <f t="shared" si="11"/>
        <v>1665366</v>
      </c>
      <c r="I44" s="25">
        <f t="shared" si="2"/>
        <v>4405430</v>
      </c>
    </row>
    <row r="45" spans="1:9" x14ac:dyDescent="0.3">
      <c r="A45" s="17"/>
      <c r="B45" s="26"/>
      <c r="C45" s="27" t="s">
        <v>44</v>
      </c>
      <c r="D45" s="29">
        <f>SUM(D46:D65)</f>
        <v>1448779</v>
      </c>
      <c r="E45" s="29">
        <f t="shared" ref="E45:H45" si="12">SUM(E46:E65)</f>
        <v>385781</v>
      </c>
      <c r="F45" s="29">
        <f t="shared" si="12"/>
        <v>1834560</v>
      </c>
      <c r="G45" s="29">
        <f t="shared" si="12"/>
        <v>905504</v>
      </c>
      <c r="H45" s="29">
        <f t="shared" si="12"/>
        <v>1665366</v>
      </c>
      <c r="I45" s="25">
        <f t="shared" si="2"/>
        <v>4405430</v>
      </c>
    </row>
    <row r="46" spans="1:9" x14ac:dyDescent="0.3">
      <c r="A46" s="30">
        <v>1</v>
      </c>
      <c r="B46" s="44">
        <v>53207</v>
      </c>
      <c r="C46" s="48" t="s">
        <v>45</v>
      </c>
      <c r="D46" s="49">
        <v>50000</v>
      </c>
      <c r="E46" s="50">
        <v>25000</v>
      </c>
      <c r="F46" s="39">
        <f t="shared" si="10"/>
        <v>75000</v>
      </c>
      <c r="G46" s="50"/>
      <c r="H46" s="34"/>
      <c r="I46" s="25">
        <f t="shared" si="2"/>
        <v>75000</v>
      </c>
    </row>
    <row r="47" spans="1:9" x14ac:dyDescent="0.3">
      <c r="A47" s="30">
        <v>2</v>
      </c>
      <c r="B47" s="44">
        <v>53262</v>
      </c>
      <c r="C47" s="51" t="s">
        <v>46</v>
      </c>
      <c r="D47" s="49">
        <v>40000</v>
      </c>
      <c r="E47" s="50">
        <v>23772</v>
      </c>
      <c r="F47" s="39">
        <f t="shared" si="10"/>
        <v>63772</v>
      </c>
      <c r="G47" s="50"/>
      <c r="H47" s="34"/>
      <c r="I47" s="25">
        <f t="shared" si="2"/>
        <v>63772</v>
      </c>
    </row>
    <row r="48" spans="1:9" x14ac:dyDescent="0.3">
      <c r="A48" s="30">
        <v>3</v>
      </c>
      <c r="B48" s="44">
        <v>53276</v>
      </c>
      <c r="C48" s="48" t="s">
        <v>47</v>
      </c>
      <c r="D48" s="49">
        <v>40000</v>
      </c>
      <c r="E48" s="50">
        <v>20000</v>
      </c>
      <c r="F48" s="39">
        <f t="shared" si="10"/>
        <v>60000</v>
      </c>
      <c r="G48" s="50">
        <v>15504</v>
      </c>
      <c r="H48" s="34"/>
      <c r="I48" s="25">
        <f t="shared" si="2"/>
        <v>75504</v>
      </c>
    </row>
    <row r="49" spans="1:9" x14ac:dyDescent="0.3">
      <c r="A49" s="17">
        <v>4</v>
      </c>
      <c r="B49" s="44">
        <v>53283</v>
      </c>
      <c r="C49" s="51" t="s">
        <v>48</v>
      </c>
      <c r="D49" s="49">
        <v>70000</v>
      </c>
      <c r="E49" s="50">
        <v>30000</v>
      </c>
      <c r="F49" s="39">
        <f t="shared" si="10"/>
        <v>100000</v>
      </c>
      <c r="G49" s="50">
        <v>400000</v>
      </c>
      <c r="H49" s="34">
        <v>800000</v>
      </c>
      <c r="I49" s="25">
        <f t="shared" si="2"/>
        <v>1300000</v>
      </c>
    </row>
    <row r="50" spans="1:9" ht="40.5" x14ac:dyDescent="0.3">
      <c r="A50" s="30">
        <v>5</v>
      </c>
      <c r="B50" s="52">
        <v>53344</v>
      </c>
      <c r="C50" s="32" t="s">
        <v>49</v>
      </c>
      <c r="D50" s="53">
        <v>1024102</v>
      </c>
      <c r="E50" s="54">
        <v>96009</v>
      </c>
      <c r="F50" s="39">
        <f t="shared" si="10"/>
        <v>1120111</v>
      </c>
      <c r="G50" s="54">
        <v>300000</v>
      </c>
      <c r="H50" s="55"/>
      <c r="I50" s="25">
        <f t="shared" si="2"/>
        <v>1420111</v>
      </c>
    </row>
    <row r="51" spans="1:9" x14ac:dyDescent="0.3">
      <c r="A51" s="17">
        <v>6</v>
      </c>
      <c r="B51" s="56">
        <v>53274</v>
      </c>
      <c r="C51" s="44" t="s">
        <v>50</v>
      </c>
      <c r="D51" s="53">
        <v>30000</v>
      </c>
      <c r="E51" s="54">
        <v>20000</v>
      </c>
      <c r="F51" s="39">
        <f t="shared" si="10"/>
        <v>50000</v>
      </c>
      <c r="G51" s="54">
        <v>50000</v>
      </c>
      <c r="H51" s="55">
        <v>150000</v>
      </c>
      <c r="I51" s="25">
        <f t="shared" si="2"/>
        <v>250000</v>
      </c>
    </row>
    <row r="52" spans="1:9" x14ac:dyDescent="0.3">
      <c r="A52" s="17">
        <v>7</v>
      </c>
      <c r="B52" s="57"/>
      <c r="C52" s="32" t="s">
        <v>51</v>
      </c>
      <c r="D52" s="53">
        <v>30000</v>
      </c>
      <c r="E52" s="54">
        <v>30000</v>
      </c>
      <c r="F52" s="39">
        <f t="shared" si="10"/>
        <v>60000</v>
      </c>
      <c r="G52" s="54">
        <v>14000</v>
      </c>
      <c r="H52" s="55">
        <v>113000</v>
      </c>
      <c r="I52" s="25">
        <f t="shared" si="2"/>
        <v>187000</v>
      </c>
    </row>
    <row r="53" spans="1:9" x14ac:dyDescent="0.3">
      <c r="A53" s="17">
        <v>8</v>
      </c>
      <c r="B53" s="57"/>
      <c r="C53" s="32" t="s">
        <v>52</v>
      </c>
      <c r="D53" s="53">
        <v>30000</v>
      </c>
      <c r="E53" s="54">
        <v>20000</v>
      </c>
      <c r="F53" s="39">
        <f t="shared" si="10"/>
        <v>50000</v>
      </c>
      <c r="G53" s="54"/>
      <c r="H53" s="55"/>
      <c r="I53" s="25">
        <f t="shared" si="2"/>
        <v>50000</v>
      </c>
    </row>
    <row r="54" spans="1:9" ht="40.5" x14ac:dyDescent="0.3">
      <c r="A54" s="17">
        <v>9</v>
      </c>
      <c r="B54" s="32">
        <v>54750</v>
      </c>
      <c r="C54" s="32" t="s">
        <v>53</v>
      </c>
      <c r="D54" s="53">
        <v>20000</v>
      </c>
      <c r="E54" s="54">
        <v>5000</v>
      </c>
      <c r="F54" s="39">
        <f t="shared" si="10"/>
        <v>25000</v>
      </c>
      <c r="G54" s="54">
        <v>30000</v>
      </c>
      <c r="H54" s="55">
        <v>348000</v>
      </c>
      <c r="I54" s="25">
        <f t="shared" si="2"/>
        <v>403000</v>
      </c>
    </row>
    <row r="55" spans="1:9" x14ac:dyDescent="0.3">
      <c r="A55" s="17">
        <v>10</v>
      </c>
      <c r="B55" s="32">
        <v>54775</v>
      </c>
      <c r="C55" s="32" t="s">
        <v>54</v>
      </c>
      <c r="D55" s="53">
        <v>5000</v>
      </c>
      <c r="E55" s="54">
        <v>20000</v>
      </c>
      <c r="F55" s="39">
        <f t="shared" si="10"/>
        <v>25000</v>
      </c>
      <c r="G55" s="54">
        <v>30000</v>
      </c>
      <c r="H55" s="55"/>
      <c r="I55" s="25">
        <f t="shared" si="2"/>
        <v>55000</v>
      </c>
    </row>
    <row r="56" spans="1:9" ht="40.5" x14ac:dyDescent="0.3">
      <c r="A56" s="17">
        <v>11</v>
      </c>
      <c r="B56" s="32">
        <v>54798</v>
      </c>
      <c r="C56" s="32" t="s">
        <v>55</v>
      </c>
      <c r="D56" s="53">
        <v>5000</v>
      </c>
      <c r="E56" s="54">
        <v>20000</v>
      </c>
      <c r="F56" s="39">
        <f t="shared" si="10"/>
        <v>25000</v>
      </c>
      <c r="G56" s="54">
        <v>30000</v>
      </c>
      <c r="H56" s="55">
        <v>70366</v>
      </c>
      <c r="I56" s="25">
        <f t="shared" si="2"/>
        <v>125366</v>
      </c>
    </row>
    <row r="57" spans="1:9" x14ac:dyDescent="0.3">
      <c r="A57" s="17">
        <v>12</v>
      </c>
      <c r="B57" s="32">
        <v>54799</v>
      </c>
      <c r="C57" s="32" t="s">
        <v>56</v>
      </c>
      <c r="D57" s="53">
        <v>20000</v>
      </c>
      <c r="E57" s="54">
        <v>30000</v>
      </c>
      <c r="F57" s="39">
        <f t="shared" si="10"/>
        <v>50000</v>
      </c>
      <c r="G57" s="54"/>
      <c r="H57" s="55"/>
      <c r="I57" s="25">
        <f t="shared" si="2"/>
        <v>50000</v>
      </c>
    </row>
    <row r="58" spans="1:9" ht="40.5" x14ac:dyDescent="0.3">
      <c r="A58" s="17">
        <v>13</v>
      </c>
      <c r="B58" s="32">
        <v>54801</v>
      </c>
      <c r="C58" s="32" t="s">
        <v>57</v>
      </c>
      <c r="D58" s="53">
        <v>5000</v>
      </c>
      <c r="E58" s="54">
        <v>5000</v>
      </c>
      <c r="F58" s="39">
        <f t="shared" si="10"/>
        <v>10000</v>
      </c>
      <c r="G58" s="54"/>
      <c r="H58" s="55"/>
      <c r="I58" s="25">
        <f t="shared" si="2"/>
        <v>10000</v>
      </c>
    </row>
    <row r="59" spans="1:9" ht="40.5" x14ac:dyDescent="0.3">
      <c r="A59" s="17">
        <v>14</v>
      </c>
      <c r="B59" s="32">
        <v>54808</v>
      </c>
      <c r="C59" s="32" t="s">
        <v>58</v>
      </c>
      <c r="D59" s="53">
        <v>50000</v>
      </c>
      <c r="E59" s="54"/>
      <c r="F59" s="39">
        <f t="shared" si="10"/>
        <v>50000</v>
      </c>
      <c r="G59" s="54">
        <v>36000</v>
      </c>
      <c r="H59" s="55">
        <v>184000</v>
      </c>
      <c r="I59" s="25">
        <f t="shared" si="2"/>
        <v>270000</v>
      </c>
    </row>
    <row r="60" spans="1:9" ht="40.5" x14ac:dyDescent="0.3">
      <c r="A60" s="17">
        <v>15</v>
      </c>
      <c r="B60" s="32">
        <v>54812</v>
      </c>
      <c r="C60" s="32" t="s">
        <v>59</v>
      </c>
      <c r="D60" s="53">
        <v>10677</v>
      </c>
      <c r="E60" s="54">
        <v>10000</v>
      </c>
      <c r="F60" s="39">
        <f t="shared" si="10"/>
        <v>20677</v>
      </c>
      <c r="G60" s="54"/>
      <c r="H60" s="55"/>
      <c r="I60" s="25">
        <f t="shared" si="2"/>
        <v>20677</v>
      </c>
    </row>
    <row r="61" spans="1:9" ht="40.5" x14ac:dyDescent="0.3">
      <c r="A61" s="17">
        <v>16</v>
      </c>
      <c r="B61" s="32">
        <v>54814</v>
      </c>
      <c r="C61" s="32" t="s">
        <v>60</v>
      </c>
      <c r="D61" s="53">
        <v>3000</v>
      </c>
      <c r="E61" s="54">
        <v>7000</v>
      </c>
      <c r="F61" s="39">
        <f t="shared" si="10"/>
        <v>10000</v>
      </c>
      <c r="G61" s="54"/>
      <c r="H61" s="55"/>
      <c r="I61" s="25">
        <f t="shared" si="2"/>
        <v>10000</v>
      </c>
    </row>
    <row r="62" spans="1:9" ht="40.5" x14ac:dyDescent="0.3">
      <c r="A62" s="17">
        <v>17</v>
      </c>
      <c r="B62" s="32">
        <v>54819</v>
      </c>
      <c r="C62" s="32" t="s">
        <v>61</v>
      </c>
      <c r="D62" s="53">
        <v>3000</v>
      </c>
      <c r="E62" s="54">
        <v>7000</v>
      </c>
      <c r="F62" s="39">
        <f t="shared" si="10"/>
        <v>10000</v>
      </c>
      <c r="G62" s="54"/>
      <c r="H62" s="55"/>
      <c r="I62" s="25">
        <f t="shared" si="2"/>
        <v>10000</v>
      </c>
    </row>
    <row r="63" spans="1:9" ht="40.5" x14ac:dyDescent="0.3">
      <c r="A63" s="17">
        <v>18</v>
      </c>
      <c r="B63" s="32">
        <v>54820</v>
      </c>
      <c r="C63" s="32" t="s">
        <v>62</v>
      </c>
      <c r="D63" s="53">
        <v>3000</v>
      </c>
      <c r="E63" s="54">
        <v>7000</v>
      </c>
      <c r="F63" s="39">
        <f t="shared" si="10"/>
        <v>10000</v>
      </c>
      <c r="G63" s="54"/>
      <c r="H63" s="55"/>
      <c r="I63" s="25">
        <f t="shared" si="2"/>
        <v>10000</v>
      </c>
    </row>
    <row r="64" spans="1:9" x14ac:dyDescent="0.3">
      <c r="A64" s="17">
        <v>19</v>
      </c>
      <c r="B64" s="32">
        <v>54834</v>
      </c>
      <c r="C64" s="32" t="s">
        <v>63</v>
      </c>
      <c r="D64" s="53">
        <v>5000</v>
      </c>
      <c r="E64" s="54">
        <v>5000</v>
      </c>
      <c r="F64" s="39">
        <f t="shared" si="10"/>
        <v>10000</v>
      </c>
      <c r="G64" s="54"/>
      <c r="H64" s="55"/>
      <c r="I64" s="25">
        <f t="shared" si="2"/>
        <v>10000</v>
      </c>
    </row>
    <row r="65" spans="1:9" x14ac:dyDescent="0.3">
      <c r="A65" s="17">
        <v>20</v>
      </c>
      <c r="B65" s="32">
        <v>54843</v>
      </c>
      <c r="C65" s="32" t="s">
        <v>64</v>
      </c>
      <c r="D65" s="53">
        <v>5000</v>
      </c>
      <c r="E65" s="54">
        <v>5000</v>
      </c>
      <c r="F65" s="39">
        <f t="shared" si="10"/>
        <v>10000</v>
      </c>
      <c r="G65" s="54"/>
      <c r="H65" s="55"/>
      <c r="I65" s="25">
        <f t="shared" si="2"/>
        <v>10000</v>
      </c>
    </row>
    <row r="66" spans="1:9" ht="21.6" customHeight="1" x14ac:dyDescent="0.3">
      <c r="A66" s="17"/>
      <c r="B66" s="22"/>
      <c r="C66" s="23" t="s">
        <v>65</v>
      </c>
      <c r="D66" s="58">
        <f>D67+D73+D75</f>
        <v>159858</v>
      </c>
      <c r="E66" s="58">
        <f>E67+E73+E75</f>
        <v>0</v>
      </c>
      <c r="F66" s="37">
        <f>F67+F73+F75</f>
        <v>159858</v>
      </c>
      <c r="G66" s="58">
        <f>G67+G73+G75</f>
        <v>0</v>
      </c>
      <c r="H66" s="58">
        <f>H67+H73+H75</f>
        <v>0</v>
      </c>
      <c r="I66" s="25">
        <f t="shared" si="2"/>
        <v>159858</v>
      </c>
    </row>
    <row r="67" spans="1:9" ht="21.6" customHeight="1" x14ac:dyDescent="0.3">
      <c r="A67" s="17"/>
      <c r="B67" s="26"/>
      <c r="C67" s="27" t="s">
        <v>66</v>
      </c>
      <c r="D67" s="29">
        <f>SUM(D68:D72)</f>
        <v>144858</v>
      </c>
      <c r="E67" s="29">
        <f>SUM(E68:E72)</f>
        <v>0</v>
      </c>
      <c r="F67" s="29">
        <f t="shared" ref="F67:F82" si="13">D67+E67</f>
        <v>144858</v>
      </c>
      <c r="G67" s="29">
        <f>SUM(G68:G72)</f>
        <v>0</v>
      </c>
      <c r="H67" s="29">
        <f>SUM(H68:H72)</f>
        <v>0</v>
      </c>
      <c r="I67" s="25">
        <f t="shared" si="2"/>
        <v>144858</v>
      </c>
    </row>
    <row r="68" spans="1:9" ht="21.6" customHeight="1" x14ac:dyDescent="0.3">
      <c r="A68" s="17">
        <v>1</v>
      </c>
      <c r="B68" s="59"/>
      <c r="C68" s="56" t="s">
        <v>67</v>
      </c>
      <c r="D68" s="60">
        <v>5000</v>
      </c>
      <c r="E68" s="33"/>
      <c r="F68" s="39">
        <f t="shared" si="13"/>
        <v>5000</v>
      </c>
      <c r="G68" s="33"/>
      <c r="H68" s="33"/>
      <c r="I68" s="25">
        <f t="shared" si="2"/>
        <v>5000</v>
      </c>
    </row>
    <row r="69" spans="1:9" ht="21.6" customHeight="1" x14ac:dyDescent="0.3">
      <c r="A69" s="17">
        <v>2</v>
      </c>
      <c r="B69" s="59"/>
      <c r="C69" s="47" t="s">
        <v>68</v>
      </c>
      <c r="D69" s="33">
        <v>15000</v>
      </c>
      <c r="E69" s="33"/>
      <c r="F69" s="39">
        <f t="shared" si="13"/>
        <v>15000</v>
      </c>
      <c r="G69" s="33"/>
      <c r="H69" s="33"/>
      <c r="I69" s="25">
        <f t="shared" si="2"/>
        <v>15000</v>
      </c>
    </row>
    <row r="70" spans="1:9" ht="21.6" customHeight="1" x14ac:dyDescent="0.3">
      <c r="A70" s="17">
        <v>3</v>
      </c>
      <c r="B70" s="59"/>
      <c r="C70" s="32" t="s">
        <v>69</v>
      </c>
      <c r="D70" s="33">
        <v>40000</v>
      </c>
      <c r="E70" s="33"/>
      <c r="F70" s="39">
        <f t="shared" si="13"/>
        <v>40000</v>
      </c>
      <c r="G70" s="33"/>
      <c r="H70" s="33"/>
      <c r="I70" s="25">
        <f t="shared" si="2"/>
        <v>40000</v>
      </c>
    </row>
    <row r="71" spans="1:9" ht="21.6" customHeight="1" x14ac:dyDescent="0.3">
      <c r="A71" s="17">
        <v>4</v>
      </c>
      <c r="B71" s="59"/>
      <c r="C71" s="47" t="s">
        <v>70</v>
      </c>
      <c r="D71" s="33">
        <v>15000</v>
      </c>
      <c r="E71" s="33"/>
      <c r="F71" s="39">
        <f t="shared" si="13"/>
        <v>15000</v>
      </c>
      <c r="G71" s="33"/>
      <c r="H71" s="33"/>
      <c r="I71" s="25">
        <f t="shared" ref="I71:I92" si="14">F71+G71+H71</f>
        <v>15000</v>
      </c>
    </row>
    <row r="72" spans="1:9" ht="21.6" customHeight="1" x14ac:dyDescent="0.3">
      <c r="A72" s="17">
        <v>5</v>
      </c>
      <c r="B72" s="59"/>
      <c r="C72" s="47" t="s">
        <v>71</v>
      </c>
      <c r="D72" s="33">
        <v>69858</v>
      </c>
      <c r="E72" s="33"/>
      <c r="F72" s="39">
        <f t="shared" si="13"/>
        <v>69858</v>
      </c>
      <c r="G72" s="33"/>
      <c r="H72" s="33"/>
      <c r="I72" s="25">
        <f t="shared" si="14"/>
        <v>69858</v>
      </c>
    </row>
    <row r="73" spans="1:9" ht="21.6" customHeight="1" x14ac:dyDescent="0.3">
      <c r="A73" s="17"/>
      <c r="B73" s="26"/>
      <c r="C73" s="27" t="s">
        <v>72</v>
      </c>
      <c r="D73" s="29">
        <f>D74</f>
        <v>15000</v>
      </c>
      <c r="E73" s="29">
        <f>E74</f>
        <v>0</v>
      </c>
      <c r="F73" s="29">
        <f t="shared" si="13"/>
        <v>15000</v>
      </c>
      <c r="G73" s="29">
        <f t="shared" ref="G73:H73" si="15">G74</f>
        <v>0</v>
      </c>
      <c r="H73" s="29">
        <f t="shared" si="15"/>
        <v>0</v>
      </c>
      <c r="I73" s="25">
        <f t="shared" si="14"/>
        <v>15000</v>
      </c>
    </row>
    <row r="74" spans="1:9" ht="21.6" customHeight="1" x14ac:dyDescent="0.3">
      <c r="A74" s="17">
        <v>1</v>
      </c>
      <c r="B74" s="59"/>
      <c r="C74" s="47" t="s">
        <v>73</v>
      </c>
      <c r="D74" s="46">
        <v>15000</v>
      </c>
      <c r="E74" s="46"/>
      <c r="F74" s="39">
        <f t="shared" si="13"/>
        <v>15000</v>
      </c>
      <c r="G74" s="33"/>
      <c r="H74" s="46"/>
      <c r="I74" s="25">
        <f t="shared" si="14"/>
        <v>15000</v>
      </c>
    </row>
    <row r="75" spans="1:9" ht="0.6" customHeight="1" x14ac:dyDescent="0.3">
      <c r="A75" s="17"/>
      <c r="B75" s="26"/>
      <c r="C75" s="27" t="s">
        <v>74</v>
      </c>
      <c r="D75" s="29">
        <f>SUM(D76:D76)</f>
        <v>0</v>
      </c>
      <c r="E75" s="29">
        <f>SUM(E76:E76)</f>
        <v>0</v>
      </c>
      <c r="F75" s="29">
        <f t="shared" si="13"/>
        <v>0</v>
      </c>
      <c r="G75" s="29">
        <f t="shared" ref="G75:H75" si="16">G76</f>
        <v>0</v>
      </c>
      <c r="H75" s="29">
        <f t="shared" si="16"/>
        <v>0</v>
      </c>
      <c r="I75" s="25">
        <f t="shared" si="14"/>
        <v>0</v>
      </c>
    </row>
    <row r="76" spans="1:9" ht="20.25" hidden="1" customHeight="1" x14ac:dyDescent="0.3">
      <c r="A76" s="17">
        <v>1</v>
      </c>
      <c r="B76" s="59"/>
      <c r="C76" s="47"/>
      <c r="D76" s="46"/>
      <c r="E76" s="46"/>
      <c r="F76" s="39">
        <f t="shared" si="13"/>
        <v>0</v>
      </c>
      <c r="G76" s="33"/>
      <c r="H76" s="46"/>
      <c r="I76" s="25">
        <f t="shared" si="14"/>
        <v>0</v>
      </c>
    </row>
    <row r="77" spans="1:9" x14ac:dyDescent="0.3">
      <c r="A77" s="17"/>
      <c r="B77" s="22"/>
      <c r="C77" s="23" t="s">
        <v>75</v>
      </c>
      <c r="D77" s="58">
        <f t="shared" ref="D77" si="17">D78</f>
        <v>165000</v>
      </c>
      <c r="E77" s="58">
        <f>E78</f>
        <v>83141</v>
      </c>
      <c r="F77" s="37">
        <f t="shared" si="13"/>
        <v>248141</v>
      </c>
      <c r="G77" s="58">
        <f t="shared" ref="G77:H77" si="18">G78</f>
        <v>125000</v>
      </c>
      <c r="H77" s="58">
        <f t="shared" si="18"/>
        <v>125000</v>
      </c>
      <c r="I77" s="25">
        <f t="shared" si="14"/>
        <v>498141</v>
      </c>
    </row>
    <row r="78" spans="1:9" ht="23.45" customHeight="1" x14ac:dyDescent="0.3">
      <c r="A78" s="17"/>
      <c r="B78" s="26"/>
      <c r="C78" s="27" t="s">
        <v>76</v>
      </c>
      <c r="D78" s="29">
        <f>SUM(D79:D82)</f>
        <v>165000</v>
      </c>
      <c r="E78" s="29">
        <f>SUM(E79:E82)</f>
        <v>83141</v>
      </c>
      <c r="F78" s="29">
        <f t="shared" si="13"/>
        <v>248141</v>
      </c>
      <c r="G78" s="29">
        <f>SUM(G79:G82)</f>
        <v>125000</v>
      </c>
      <c r="H78" s="29">
        <f>SUM(H79:H82)</f>
        <v>125000</v>
      </c>
      <c r="I78" s="25">
        <f t="shared" si="14"/>
        <v>498141</v>
      </c>
    </row>
    <row r="79" spans="1:9" ht="40.5" x14ac:dyDescent="0.3">
      <c r="A79" s="17">
        <v>1</v>
      </c>
      <c r="B79" s="43">
        <v>52825</v>
      </c>
      <c r="C79" s="61" t="s">
        <v>77</v>
      </c>
      <c r="D79" s="62">
        <v>70000</v>
      </c>
      <c r="E79" s="33">
        <v>24141</v>
      </c>
      <c r="F79" s="39">
        <f t="shared" si="13"/>
        <v>94141</v>
      </c>
      <c r="G79" s="33"/>
      <c r="H79" s="33"/>
      <c r="I79" s="25">
        <f t="shared" si="14"/>
        <v>94141</v>
      </c>
    </row>
    <row r="80" spans="1:9" ht="81" x14ac:dyDescent="0.3">
      <c r="A80" s="17">
        <v>2</v>
      </c>
      <c r="B80" s="43">
        <v>54735</v>
      </c>
      <c r="C80" s="61" t="s">
        <v>78</v>
      </c>
      <c r="D80" s="62">
        <v>30000</v>
      </c>
      <c r="E80" s="33">
        <v>20000</v>
      </c>
      <c r="F80" s="39">
        <f t="shared" si="13"/>
        <v>50000</v>
      </c>
      <c r="G80" s="33">
        <v>50000</v>
      </c>
      <c r="H80" s="33">
        <v>50000</v>
      </c>
      <c r="I80" s="25">
        <f t="shared" si="14"/>
        <v>150000</v>
      </c>
    </row>
    <row r="81" spans="1:9" ht="60.75" x14ac:dyDescent="0.3">
      <c r="A81" s="17">
        <v>3</v>
      </c>
      <c r="B81" s="43">
        <v>54727</v>
      </c>
      <c r="C81" s="61" t="s">
        <v>79</v>
      </c>
      <c r="D81" s="62">
        <v>50000</v>
      </c>
      <c r="E81" s="33">
        <v>29000</v>
      </c>
      <c r="F81" s="39">
        <f t="shared" si="13"/>
        <v>79000</v>
      </c>
      <c r="G81" s="33">
        <v>50000</v>
      </c>
      <c r="H81" s="33">
        <v>50000</v>
      </c>
      <c r="I81" s="25">
        <f t="shared" si="14"/>
        <v>179000</v>
      </c>
    </row>
    <row r="82" spans="1:9" ht="23.45" customHeight="1" x14ac:dyDescent="0.3">
      <c r="A82" s="17">
        <v>4</v>
      </c>
      <c r="B82" s="43"/>
      <c r="C82" s="63" t="s">
        <v>80</v>
      </c>
      <c r="D82" s="62">
        <v>15000</v>
      </c>
      <c r="E82" s="33">
        <v>10000</v>
      </c>
      <c r="F82" s="39">
        <f t="shared" si="13"/>
        <v>25000</v>
      </c>
      <c r="G82" s="33">
        <v>25000</v>
      </c>
      <c r="H82" s="33">
        <v>25000</v>
      </c>
      <c r="I82" s="25">
        <f t="shared" si="14"/>
        <v>75000</v>
      </c>
    </row>
    <row r="83" spans="1:9" ht="23.45" customHeight="1" x14ac:dyDescent="0.3">
      <c r="A83" s="17"/>
      <c r="B83" s="64"/>
      <c r="C83" s="65" t="s">
        <v>81</v>
      </c>
      <c r="D83" s="66">
        <f>D84</f>
        <v>552258</v>
      </c>
      <c r="E83" s="66">
        <f t="shared" ref="E83:H83" si="19">E84</f>
        <v>171000</v>
      </c>
      <c r="F83" s="66">
        <f t="shared" si="19"/>
        <v>723258</v>
      </c>
      <c r="G83" s="66">
        <f t="shared" si="19"/>
        <v>240000</v>
      </c>
      <c r="H83" s="66">
        <f t="shared" si="19"/>
        <v>180000</v>
      </c>
      <c r="I83" s="25">
        <f t="shared" si="14"/>
        <v>1143258</v>
      </c>
    </row>
    <row r="84" spans="1:9" ht="23.45" customHeight="1" x14ac:dyDescent="0.3">
      <c r="A84" s="17"/>
      <c r="B84" s="26"/>
      <c r="C84" s="27" t="s">
        <v>82</v>
      </c>
      <c r="D84" s="29">
        <f>SUM(D85:D92)</f>
        <v>552258</v>
      </c>
      <c r="E84" s="29">
        <f>SUM(E85:E92)</f>
        <v>171000</v>
      </c>
      <c r="F84" s="29">
        <f>SUM(F85:F92)</f>
        <v>723258</v>
      </c>
      <c r="G84" s="29">
        <f>SUM(G85:G92)</f>
        <v>240000</v>
      </c>
      <c r="H84" s="29">
        <f>SUM(H85:H92)</f>
        <v>180000</v>
      </c>
      <c r="I84" s="25">
        <f t="shared" si="14"/>
        <v>1143258</v>
      </c>
    </row>
    <row r="85" spans="1:9" s="40" customFormat="1" ht="22.15" customHeight="1" x14ac:dyDescent="0.3">
      <c r="A85" s="67">
        <v>1</v>
      </c>
      <c r="B85" s="68">
        <v>53024</v>
      </c>
      <c r="C85" s="69" t="s">
        <v>83</v>
      </c>
      <c r="D85" s="50">
        <v>438258</v>
      </c>
      <c r="E85" s="34">
        <v>100000</v>
      </c>
      <c r="F85" s="39">
        <f t="shared" ref="F85:F92" si="20">D85+E85</f>
        <v>538258</v>
      </c>
      <c r="G85" s="34">
        <v>100000</v>
      </c>
      <c r="H85" s="34"/>
      <c r="I85" s="25">
        <f t="shared" si="14"/>
        <v>638258</v>
      </c>
    </row>
    <row r="86" spans="1:9" s="40" customFormat="1" ht="40.5" x14ac:dyDescent="0.3">
      <c r="A86" s="67"/>
      <c r="B86" s="68"/>
      <c r="C86" s="69" t="s">
        <v>84</v>
      </c>
      <c r="D86" s="50">
        <v>25000</v>
      </c>
      <c r="E86" s="34">
        <v>15000</v>
      </c>
      <c r="F86" s="39">
        <f t="shared" si="20"/>
        <v>40000</v>
      </c>
      <c r="G86" s="34">
        <v>70000</v>
      </c>
      <c r="H86" s="34">
        <v>90000</v>
      </c>
      <c r="I86" s="25">
        <f t="shared" si="14"/>
        <v>200000</v>
      </c>
    </row>
    <row r="87" spans="1:9" s="40" customFormat="1" x14ac:dyDescent="0.3">
      <c r="A87" s="67"/>
      <c r="B87" s="68"/>
      <c r="C87" s="69" t="s">
        <v>85</v>
      </c>
      <c r="D87" s="50">
        <v>20000</v>
      </c>
      <c r="E87" s="34">
        <v>20000</v>
      </c>
      <c r="F87" s="39">
        <f t="shared" si="20"/>
        <v>40000</v>
      </c>
      <c r="G87" s="34">
        <v>70000</v>
      </c>
      <c r="H87" s="34">
        <v>90000</v>
      </c>
      <c r="I87" s="25">
        <f t="shared" si="14"/>
        <v>200000</v>
      </c>
    </row>
    <row r="88" spans="1:9" s="40" customFormat="1" ht="22.15" customHeight="1" x14ac:dyDescent="0.3">
      <c r="A88" s="67"/>
      <c r="B88" s="68"/>
      <c r="C88" s="69" t="s">
        <v>86</v>
      </c>
      <c r="D88" s="50">
        <v>15000</v>
      </c>
      <c r="E88" s="34">
        <v>10000</v>
      </c>
      <c r="F88" s="39">
        <f t="shared" si="20"/>
        <v>25000</v>
      </c>
      <c r="G88" s="34"/>
      <c r="H88" s="34"/>
      <c r="I88" s="25">
        <f t="shared" si="14"/>
        <v>25000</v>
      </c>
    </row>
    <row r="89" spans="1:9" s="40" customFormat="1" ht="22.15" customHeight="1" x14ac:dyDescent="0.3">
      <c r="A89" s="67"/>
      <c r="B89" s="68"/>
      <c r="C89" s="69" t="s">
        <v>87</v>
      </c>
      <c r="D89" s="50">
        <v>15000</v>
      </c>
      <c r="E89" s="34">
        <v>15000</v>
      </c>
      <c r="F89" s="39">
        <f t="shared" si="20"/>
        <v>30000</v>
      </c>
      <c r="G89" s="34"/>
      <c r="H89" s="34"/>
      <c r="I89" s="25">
        <f t="shared" si="14"/>
        <v>30000</v>
      </c>
    </row>
    <row r="90" spans="1:9" s="40" customFormat="1" ht="22.15" customHeight="1" x14ac:dyDescent="0.3">
      <c r="A90" s="67"/>
      <c r="B90" s="68"/>
      <c r="C90" s="69" t="s">
        <v>88</v>
      </c>
      <c r="D90" s="50">
        <v>10000</v>
      </c>
      <c r="E90" s="34">
        <v>6000</v>
      </c>
      <c r="F90" s="39">
        <f t="shared" si="20"/>
        <v>16000</v>
      </c>
      <c r="G90" s="34"/>
      <c r="H90" s="34"/>
      <c r="I90" s="25">
        <f t="shared" si="14"/>
        <v>16000</v>
      </c>
    </row>
    <row r="91" spans="1:9" s="40" customFormat="1" ht="22.15" customHeight="1" x14ac:dyDescent="0.3">
      <c r="A91" s="67"/>
      <c r="B91" s="68"/>
      <c r="C91" s="69" t="s">
        <v>89</v>
      </c>
      <c r="D91" s="50">
        <v>7000</v>
      </c>
      <c r="E91" s="34">
        <v>5000</v>
      </c>
      <c r="F91" s="39">
        <f t="shared" si="20"/>
        <v>12000</v>
      </c>
      <c r="G91" s="34"/>
      <c r="H91" s="34"/>
      <c r="I91" s="25">
        <f t="shared" si="14"/>
        <v>12000</v>
      </c>
    </row>
    <row r="92" spans="1:9" s="40" customFormat="1" ht="22.15" customHeight="1" x14ac:dyDescent="0.3">
      <c r="A92" s="67"/>
      <c r="B92" s="68"/>
      <c r="C92" s="69" t="s">
        <v>90</v>
      </c>
      <c r="D92" s="50">
        <v>22000</v>
      </c>
      <c r="E92" s="34"/>
      <c r="F92" s="39">
        <f t="shared" si="20"/>
        <v>22000</v>
      </c>
      <c r="G92" s="34"/>
      <c r="H92" s="34"/>
      <c r="I92" s="25">
        <f t="shared" si="14"/>
        <v>22000</v>
      </c>
    </row>
    <row r="93" spans="1:9" ht="22.15" customHeight="1" x14ac:dyDescent="0.3">
      <c r="C93" s="70"/>
    </row>
    <row r="94" spans="1:9" x14ac:dyDescent="0.3">
      <c r="C94" s="71" t="s">
        <v>91</v>
      </c>
      <c r="E94" s="72"/>
      <c r="G94" s="71" t="s">
        <v>92</v>
      </c>
    </row>
    <row r="95" spans="1:9" x14ac:dyDescent="0.3">
      <c r="C95" s="1" t="s">
        <v>93</v>
      </c>
      <c r="G95" s="1" t="s">
        <v>94</v>
      </c>
    </row>
  </sheetData>
  <mergeCells count="7">
    <mergeCell ref="C1:I1"/>
    <mergeCell ref="B2:D2"/>
    <mergeCell ref="B3:B4"/>
    <mergeCell ref="C3:C4"/>
    <mergeCell ref="G3:G4"/>
    <mergeCell ref="H3:H4"/>
    <mergeCell ref="I3:I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2024-10-31T13:36:42Z</dcterms:modified>
</cp:coreProperties>
</file>